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920" windowHeight="6945" firstSheet="4" activeTab="7"/>
  </bookViews>
  <sheets>
    <sheet name="Revenue Receipt" sheetId="1" r:id="rId1"/>
    <sheet name="Revenue Disbursement" sheetId="2" r:id="rId2"/>
    <sheet name="Capital Receipt" sheetId="3" r:id="rId3"/>
    <sheet name="Capital Disbursement" sheetId="4" r:id="rId4"/>
    <sheet name="Charged Disbursement " sheetId="5" r:id="rId5"/>
    <sheet name="Contingency Fund" sheetId="6" r:id="rId6"/>
    <sheet name="Public Account Receipt" sheetId="7" r:id="rId7"/>
    <sheet name="Public Account Disbursement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D" localSheetId="3" hidden="1">'[2]dem18'!#REF!</definedName>
    <definedName name="__123Graph_D" localSheetId="2" hidden="1">'[2]dem18'!#REF!</definedName>
    <definedName name="__123Graph_D" localSheetId="4" hidden="1">'[2]dem18'!#REF!</definedName>
    <definedName name="__123Graph_D" localSheetId="5" hidden="1">'[2]dem18'!#REF!</definedName>
    <definedName name="__123Graph_D" localSheetId="7" hidden="1">'[2]dem18'!#REF!</definedName>
    <definedName name="__123Graph_D" localSheetId="6" hidden="1">'[2]dem18'!#REF!</definedName>
    <definedName name="__123Graph_D" localSheetId="1" hidden="1">'[2]dem18'!#REF!</definedName>
    <definedName name="__123Graph_D" localSheetId="0" hidden="1">'[2]dem18'!#REF!</definedName>
    <definedName name="__123Graph_D" hidden="1">'[2]dem18'!#REF!</definedName>
    <definedName name="_xlnm._FilterDatabase" localSheetId="1" hidden="1">'Revenue Disbursement'!$A$5:$L$164</definedName>
    <definedName name="_Regression_Int" localSheetId="3" hidden="1">1</definedName>
    <definedName name="_Regression_Int" localSheetId="2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6" hidden="1">1</definedName>
    <definedName name="_Regression_Int" localSheetId="1" hidden="1">1</definedName>
    <definedName name="_Regression_Int" localSheetId="0" hidden="1">1</definedName>
    <definedName name="A" localSheetId="3">'Capital Disbursement'!#REF!</definedName>
    <definedName name="A" localSheetId="1">'Revenue Disbursement'!#REF!</definedName>
    <definedName name="ahcap">'[3]dem2'!$D$563:$L$563</definedName>
    <definedName name="censusrec">'[4]Dem1'!$D$253:$L$253</definedName>
    <definedName name="charged">'[4]Dem1'!$E$7:$G$7</definedName>
    <definedName name="da">'[4]Dem1'!$D$130:$L$130</definedName>
    <definedName name="ee">'[4]Dem1'!$D$359:$L$359</definedName>
    <definedName name="fishcap">'[3]dem2'!$D$574:$L$574</definedName>
    <definedName name="Fishrev">'[3]dem2'!$D$492:$L$492</definedName>
    <definedName name="fwl">'[4]Dem1'!$D$313:$L$313</definedName>
    <definedName name="fwlcap">'[4]Dem1'!$D$387:$L$387</definedName>
    <definedName name="fwlrec">'[4]Dem1'!$D$393:$L$393</definedName>
    <definedName name="housing">#REF!</definedName>
    <definedName name="housingcap">#REF!</definedName>
    <definedName name="justice">'[4]Dem1'!$D$103:$L$103</definedName>
    <definedName name="justicerec">#REF!</definedName>
    <definedName name="lr">'[4]Dem1'!$D$63:$L$63</definedName>
    <definedName name="lrrec" localSheetId="3">'[4]Dem1'!#REF!</definedName>
    <definedName name="lrrec" localSheetId="2">'[4]Dem1'!#REF!</definedName>
    <definedName name="lrrec" localSheetId="4">'[4]Dem1'!#REF!</definedName>
    <definedName name="lrrec" localSheetId="5">'[4]Dem1'!#REF!</definedName>
    <definedName name="lrrec" localSheetId="7">'[4]Dem1'!#REF!</definedName>
    <definedName name="lrrec" localSheetId="6">'[4]Dem1'!#REF!</definedName>
    <definedName name="lrrec" localSheetId="1">'[4]Dem1'!#REF!</definedName>
    <definedName name="lrrec" localSheetId="0">'[4]Dem1'!#REF!</definedName>
    <definedName name="lrrec">'[4]Dem1'!#REF!</definedName>
    <definedName name="nc">'[4]Dem1'!$D$221:$L$221</definedName>
    <definedName name="ncfund" localSheetId="3">'[4]Dem1'!#REF!</definedName>
    <definedName name="ncfund" localSheetId="2">'[4]Dem1'!#REF!</definedName>
    <definedName name="ncfund" localSheetId="4">'[4]Dem1'!#REF!</definedName>
    <definedName name="ncfund" localSheetId="5">'[4]Dem1'!#REF!</definedName>
    <definedName name="ncfund" localSheetId="7">'[4]Dem1'!#REF!</definedName>
    <definedName name="ncfund" localSheetId="6">'[4]Dem1'!#REF!</definedName>
    <definedName name="ncfund" localSheetId="1">'[4]Dem1'!#REF!</definedName>
    <definedName name="ncfund" localSheetId="0">'[4]Dem1'!#REF!</definedName>
    <definedName name="ncfund">'[4]Dem1'!#REF!</definedName>
    <definedName name="ncrec">'[4]Dem1'!$D$250:$L$250</definedName>
    <definedName name="ncrec1" localSheetId="3">'[4]Dem1'!#REF!</definedName>
    <definedName name="ncrec1" localSheetId="2">'[4]Dem1'!#REF!</definedName>
    <definedName name="ncrec1" localSheetId="4">'[4]Dem1'!#REF!</definedName>
    <definedName name="ncrec1" localSheetId="5">'[4]Dem1'!#REF!</definedName>
    <definedName name="ncrec1" localSheetId="7">'[4]Dem1'!#REF!</definedName>
    <definedName name="ncrec1" localSheetId="6">'[4]Dem1'!#REF!</definedName>
    <definedName name="ncrec1" localSheetId="1">'[4]Dem1'!#REF!</definedName>
    <definedName name="ncrec1" localSheetId="0">'[4]Dem1'!#REF!</definedName>
    <definedName name="ncrec1">'[4]Dem1'!#REF!</definedName>
    <definedName name="np">'[4]Dem1'!$K$389</definedName>
    <definedName name="Nutrition">'[3]dem2'!$D$315:$L$315</definedName>
    <definedName name="oges">#REF!</definedName>
    <definedName name="pension">'[4]Dem1'!$D$114:$L$114</definedName>
    <definedName name="_xlnm.Print_Area" localSheetId="2">'Capital Receipt'!$A$1:$G$24</definedName>
    <definedName name="_xlnm.Print_Area" localSheetId="4">'Charged Disbursement '!$A$1:$G$28</definedName>
    <definedName name="_xlnm.Print_Area" localSheetId="5">'Contingency Fund'!$A$2:$G$20</definedName>
    <definedName name="_xlnm.Print_Area" localSheetId="7">'Public Account Disbursement'!$A$2:$G$84</definedName>
    <definedName name="_xlnm.Print_Area" localSheetId="6">'Public Account Receipt'!$A$1:$G$56</definedName>
    <definedName name="_xlnm.Print_Area" localSheetId="1">'Revenue Disbursement'!$A$1:$L$162</definedName>
    <definedName name="_xlnm.Print_Area" localSheetId="0">'Revenue Receipt'!$A$2:$G$90</definedName>
    <definedName name="Print_Area_MI" localSheetId="3">'Capital Disbursement'!#REF!</definedName>
    <definedName name="Print_Area_MI" localSheetId="2">'Capital Receipt'!$C$1:$G$24</definedName>
    <definedName name="Print_Area_MI" localSheetId="4">'Charged Disbursement '!$C$1:$G$29</definedName>
    <definedName name="Print_Area_MI" localSheetId="5">'Contingency Fund'!$C$1:$G$20</definedName>
    <definedName name="Print_Area_MI" localSheetId="7">'Public Account Disbursement'!$C$1:$G$80</definedName>
    <definedName name="Print_Area_MI" localSheetId="6">'Public Account Receipt'!$C$1:$G$56</definedName>
    <definedName name="Print_Area_MI" localSheetId="1">'Revenue Disbursement'!$C$2:$L$5</definedName>
    <definedName name="Print_Area_MI" localSheetId="0">'Revenue Receipt'!$C$2:$G$91</definedName>
    <definedName name="_xlnm.Print_Titles" localSheetId="3">'Capital Disbursement'!$3:$6</definedName>
    <definedName name="_xlnm.Print_Titles" localSheetId="7">'Public Account Disbursement'!$4:$7</definedName>
    <definedName name="_xlnm.Print_Titles" localSheetId="6">'Public Account Receipt'!$3:$6</definedName>
    <definedName name="_xlnm.Print_Titles" localSheetId="1">'Revenue Disbursement'!$2:$5</definedName>
    <definedName name="_xlnm.Print_Titles" localSheetId="0">'Revenue Receipt'!$3:$6</definedName>
    <definedName name="pw">#REF!</definedName>
    <definedName name="pwcap" localSheetId="3">'[4]Dem1'!#REF!</definedName>
    <definedName name="pwcap" localSheetId="2">'[4]Dem1'!#REF!</definedName>
    <definedName name="pwcap" localSheetId="4">'[4]Dem1'!#REF!</definedName>
    <definedName name="pwcap" localSheetId="5">'[4]Dem1'!#REF!</definedName>
    <definedName name="pwcap" localSheetId="7">'[4]Dem1'!#REF!</definedName>
    <definedName name="pwcap" localSheetId="6">'[4]Dem1'!#REF!</definedName>
    <definedName name="pwcap" localSheetId="1">'[4]Dem1'!#REF!</definedName>
    <definedName name="pwcap" localSheetId="0">'[4]Dem1'!#REF!</definedName>
    <definedName name="pwcap">'[4]Dem1'!#REF!</definedName>
    <definedName name="rec" localSheetId="3">'[4]Dem1'!#REF!</definedName>
    <definedName name="rec" localSheetId="2">'[4]Dem1'!#REF!</definedName>
    <definedName name="rec" localSheetId="4">'[4]Dem1'!#REF!</definedName>
    <definedName name="rec" localSheetId="5">'[4]Dem1'!#REF!</definedName>
    <definedName name="rec" localSheetId="7">'[4]Dem1'!#REF!</definedName>
    <definedName name="rec" localSheetId="6">'[4]Dem1'!#REF!</definedName>
    <definedName name="rec" localSheetId="1">'[4]Dem1'!#REF!</definedName>
    <definedName name="rec" localSheetId="0">'[4]Dem1'!#REF!</definedName>
    <definedName name="rec">'[4]Dem1'!#REF!</definedName>
    <definedName name="rec1" localSheetId="3">'[4]Dem1'!#REF!</definedName>
    <definedName name="rec1" localSheetId="2">'[4]Dem1'!#REF!</definedName>
    <definedName name="rec1" localSheetId="4">'[4]Dem1'!#REF!</definedName>
    <definedName name="rec1" localSheetId="5">'[4]Dem1'!#REF!</definedName>
    <definedName name="rec1" localSheetId="7">'[4]Dem1'!#REF!</definedName>
    <definedName name="rec1" localSheetId="6">'[4]Dem1'!#REF!</definedName>
    <definedName name="rec1" localSheetId="1">'[4]Dem1'!#REF!</definedName>
    <definedName name="rec1" localSheetId="0">'[4]Dem1'!#REF!</definedName>
    <definedName name="rec1">'[4]Dem1'!#REF!</definedName>
    <definedName name="reform">'[4]Dem1'!$D$237:$L$237</definedName>
    <definedName name="scst">'[3]dem2'!$D$162:$L$162</definedName>
    <definedName name="sgs" localSheetId="3">'[4]Dem1'!#REF!</definedName>
    <definedName name="sgs" localSheetId="2">'[4]Dem1'!#REF!</definedName>
    <definedName name="sgs" localSheetId="4">'[4]Dem1'!#REF!</definedName>
    <definedName name="sgs" localSheetId="5">'[4]Dem1'!#REF!</definedName>
    <definedName name="sgs" localSheetId="7">'[4]Dem1'!#REF!</definedName>
    <definedName name="sgs" localSheetId="6">'[4]Dem1'!#REF!</definedName>
    <definedName name="sgs" localSheetId="1">'[4]Dem1'!#REF!</definedName>
    <definedName name="sgs" localSheetId="0">'[4]Dem1'!#REF!</definedName>
    <definedName name="sgs">'[4]Dem1'!#REF!</definedName>
    <definedName name="SocialSecurity">'[3]dem2'!$D$290:$L$290</definedName>
    <definedName name="socialwelfare">'[3]dem2'!$D$356:$L$356</definedName>
    <definedName name="spfrd">'[4]Dem1'!$D$327:$L$327</definedName>
    <definedName name="sss" localSheetId="3">'[4]Dem1'!#REF!</definedName>
    <definedName name="sss" localSheetId="2">'[4]Dem1'!#REF!</definedName>
    <definedName name="sss" localSheetId="4">'[4]Dem1'!#REF!</definedName>
    <definedName name="sss" localSheetId="5">'[4]Dem1'!#REF!</definedName>
    <definedName name="sss" localSheetId="7">'[4]Dem1'!#REF!</definedName>
    <definedName name="sss" localSheetId="6">'[4]Dem1'!#REF!</definedName>
    <definedName name="sss" localSheetId="1">'[4]Dem1'!#REF!</definedName>
    <definedName name="sss" localSheetId="0">'[4]Dem1'!#REF!</definedName>
    <definedName name="sss">'[4]Dem1'!#REF!</definedName>
    <definedName name="swc">'[4]Dem1'!$D$76:$L$76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'[3]dem2'!$D$348:$L$348</definedName>
    <definedName name="Z_14E787EC_14C9_45F2_9DEB_2D0050FCC05D_.wvu.FilterData" localSheetId="3" hidden="1">'Capital Disbursement'!$A$2:$L$94</definedName>
    <definedName name="Z_14E787EC_14C9_45F2_9DEB_2D0050FCC05D_.wvu.FilterData" localSheetId="1" hidden="1">'Revenue Disbursement'!$A$5:$L$164</definedName>
    <definedName name="Z_239EE218_578E_4317_BEED_14D5D7089E27_.wvu.PrintArea" localSheetId="3" hidden="1">'Capital Disbursement'!#REF!</definedName>
    <definedName name="Z_239EE218_578E_4317_BEED_14D5D7089E27_.wvu.PrintArea" localSheetId="2" hidden="1">'Capital Receipt'!$A$1:$G$24</definedName>
    <definedName name="Z_239EE218_578E_4317_BEED_14D5D7089E27_.wvu.PrintArea" localSheetId="4" hidden="1">'Charged Disbursement '!$A$1:$G$29</definedName>
    <definedName name="Z_239EE218_578E_4317_BEED_14D5D7089E27_.wvu.PrintArea" localSheetId="5" hidden="1">'Contingency Fund'!$A$1:$G$20</definedName>
    <definedName name="Z_239EE218_578E_4317_BEED_14D5D7089E27_.wvu.PrintArea" localSheetId="7" hidden="1">'Public Account Disbursement'!$A$1:$G$80</definedName>
    <definedName name="Z_239EE218_578E_4317_BEED_14D5D7089E27_.wvu.PrintArea" localSheetId="6" hidden="1">'Public Account Receipt'!$A$1:$G$56</definedName>
    <definedName name="Z_239EE218_578E_4317_BEED_14D5D7089E27_.wvu.PrintArea" localSheetId="1" hidden="1">'Revenue Disbursement'!$A$2:$L$5</definedName>
    <definedName name="Z_239EE218_578E_4317_BEED_14D5D7089E27_.wvu.PrintArea" localSheetId="0" hidden="1">'Revenue Receipt'!$A$2:$G$91</definedName>
    <definedName name="Z_302A3EA3_AE96_11D5_A646_0050BA3D7AFD_.wvu.PrintArea" localSheetId="3" hidden="1">'Capital Disbursement'!#REF!</definedName>
    <definedName name="Z_302A3EA3_AE96_11D5_A646_0050BA3D7AFD_.wvu.PrintArea" localSheetId="2" hidden="1">'Capital Receipt'!$A$1:$G$24</definedName>
    <definedName name="Z_302A3EA3_AE96_11D5_A646_0050BA3D7AFD_.wvu.PrintArea" localSheetId="4" hidden="1">'Charged Disbursement '!$A$1:$G$29</definedName>
    <definedName name="Z_302A3EA3_AE96_11D5_A646_0050BA3D7AFD_.wvu.PrintArea" localSheetId="5" hidden="1">'Contingency Fund'!$A$1:$G$20</definedName>
    <definedName name="Z_302A3EA3_AE96_11D5_A646_0050BA3D7AFD_.wvu.PrintArea" localSheetId="7" hidden="1">'Public Account Disbursement'!$A$1:$G$80</definedName>
    <definedName name="Z_302A3EA3_AE96_11D5_A646_0050BA3D7AFD_.wvu.PrintArea" localSheetId="6" hidden="1">'Public Account Receipt'!$A$1:$G$56</definedName>
    <definedName name="Z_302A3EA3_AE96_11D5_A646_0050BA3D7AFD_.wvu.PrintArea" localSheetId="1" hidden="1">'Revenue Disbursement'!$A$2:$L$5</definedName>
    <definedName name="Z_302A3EA3_AE96_11D5_A646_0050BA3D7AFD_.wvu.PrintArea" localSheetId="0" hidden="1">'Revenue Receipt'!$A$2:$G$91</definedName>
    <definedName name="Z_36DBA021_0ECB_11D4_8064_004005726899_.wvu.PrintArea" localSheetId="3" hidden="1">'Capital Disbursement'!#REF!</definedName>
    <definedName name="Z_36DBA021_0ECB_11D4_8064_004005726899_.wvu.PrintArea" localSheetId="1" hidden="1">'Revenue Disbursement'!#REF!</definedName>
    <definedName name="Z_36EEA6C1_2547_466F_BDC2_E22725C64733_.wvu.FilterData" localSheetId="3" hidden="1">'Capital Disbursement'!$A$2:$L$94</definedName>
    <definedName name="Z_36EEA6C1_2547_466F_BDC2_E22725C64733_.wvu.FilterData" localSheetId="1" hidden="1">'Revenue Disbursement'!$A$5:$L$164</definedName>
    <definedName name="Z_36EEA6C1_2547_466F_BDC2_E22725C64733_.wvu.PrintArea" localSheetId="3" hidden="1">'Capital Disbursement'!$A$2:$L$94</definedName>
    <definedName name="Z_36EEA6C1_2547_466F_BDC2_E22725C64733_.wvu.PrintArea" localSheetId="2" hidden="1">'Capital Receipt'!#REF!</definedName>
    <definedName name="Z_36EEA6C1_2547_466F_BDC2_E22725C64733_.wvu.PrintArea" localSheetId="4" hidden="1">'Charged Disbursement '!#REF!</definedName>
    <definedName name="Z_36EEA6C1_2547_466F_BDC2_E22725C64733_.wvu.PrintArea" localSheetId="5" hidden="1">'Contingency Fund'!#REF!</definedName>
    <definedName name="Z_36EEA6C1_2547_466F_BDC2_E22725C64733_.wvu.PrintArea" localSheetId="7" hidden="1">'Public Account Disbursement'!$A$1:$G$80</definedName>
    <definedName name="Z_36EEA6C1_2547_466F_BDC2_E22725C64733_.wvu.PrintArea" localSheetId="6" hidden="1">'Public Account Receipt'!$A$2:$G$56</definedName>
    <definedName name="Z_36EEA6C1_2547_466F_BDC2_E22725C64733_.wvu.PrintArea" localSheetId="1" hidden="1">'Revenue Disbursement'!$A$1:$L$164</definedName>
    <definedName name="Z_36EEA6C1_2547_466F_BDC2_E22725C64733_.wvu.PrintArea" localSheetId="0" hidden="1">'Revenue Receipt'!#REF!</definedName>
    <definedName name="Z_36EEA6C1_2547_466F_BDC2_E22725C64733_.wvu.PrintTitles" localSheetId="2" hidden="1">'Capital Receipt'!#REF!</definedName>
    <definedName name="Z_36EEA6C1_2547_466F_BDC2_E22725C64733_.wvu.PrintTitles" localSheetId="4" hidden="1">'Charged Disbursement '!#REF!</definedName>
    <definedName name="Z_36EEA6C1_2547_466F_BDC2_E22725C64733_.wvu.PrintTitles" localSheetId="5" hidden="1">'Contingency Fund'!#REF!</definedName>
    <definedName name="Z_36EEA6C1_2547_466F_BDC2_E22725C64733_.wvu.PrintTitles" localSheetId="7" hidden="1">'Public Account Disbursement'!$4:$7</definedName>
    <definedName name="Z_36EEA6C1_2547_466F_BDC2_E22725C64733_.wvu.PrintTitles" localSheetId="6" hidden="1">'Public Account Receipt'!#REF!</definedName>
    <definedName name="Z_36EEA6C1_2547_466F_BDC2_E22725C64733_.wvu.PrintTitles" localSheetId="0" hidden="1">'Revenue Receipt'!#REF!</definedName>
    <definedName name="Z_36EEA6C1_2547_466F_BDC2_E22725C64733_.wvu.Rows" localSheetId="2" hidden="1">'Capital Receipt'!#REF!,'Capital Receipt'!#REF!,'Capital Receipt'!#REF!</definedName>
    <definedName name="Z_36EEA6C1_2547_466F_BDC2_E22725C64733_.wvu.Rows" localSheetId="4" hidden="1">'Charged Disbursement '!#REF!,'Charged Disbursement '!#REF!,'Charged Disbursement '!#REF!</definedName>
    <definedName name="Z_36EEA6C1_2547_466F_BDC2_E22725C64733_.wvu.Rows" localSheetId="5" hidden="1">'Contingency Fund'!#REF!,'Contingency Fund'!#REF!,'Contingency Fund'!#REF!</definedName>
    <definedName name="Z_36EEA6C1_2547_466F_BDC2_E22725C64733_.wvu.Rows" localSheetId="7" hidden="1">'Public Account Disbursement'!#REF!,'Public Account Disbursement'!#REF!,'Public Account Disbursement'!$8:$8</definedName>
    <definedName name="Z_36EEA6C1_2547_466F_BDC2_E22725C64733_.wvu.Rows" localSheetId="6" hidden="1">'Public Account Receipt'!#REF!,'Public Account Receipt'!#REF!,'Public Account Receipt'!#REF!</definedName>
    <definedName name="Z_36EEA6C1_2547_466F_BDC2_E22725C64733_.wvu.Rows" localSheetId="0" hidden="1">'Revenue Receipt'!$31:$31,'Revenue Receipt'!#REF!,'Revenue Receipt'!#REF!</definedName>
    <definedName name="Z_7DB28DCE_97DD_4F6D_93F7_C8A48D05C8DC_.wvu.PrintArea" localSheetId="2" hidden="1">'Capital Receipt'!#REF!</definedName>
    <definedName name="Z_7DB28DCE_97DD_4F6D_93F7_C8A48D05C8DC_.wvu.PrintArea" localSheetId="4" hidden="1">'Charged Disbursement '!$A$2:$G$29</definedName>
    <definedName name="Z_7DB28DCE_97DD_4F6D_93F7_C8A48D05C8DC_.wvu.PrintArea" localSheetId="5" hidden="1">'Contingency Fund'!$A$1:$G$20</definedName>
    <definedName name="Z_7DB28DCE_97DD_4F6D_93F7_C8A48D05C8DC_.wvu.PrintArea" localSheetId="7" hidden="1">'Public Account Disbursement'!$A$1:$G$80</definedName>
    <definedName name="Z_7DB28DCE_97DD_4F6D_93F7_C8A48D05C8DC_.wvu.PrintArea" localSheetId="6" hidden="1">'Public Account Receipt'!$A$1:$G$56</definedName>
    <definedName name="Z_7DB28DCE_97DD_4F6D_93F7_C8A48D05C8DC_.wvu.PrintArea" localSheetId="0" hidden="1">'Revenue Receipt'!#REF!</definedName>
    <definedName name="Z_7DB28DCE_97DD_4F6D_93F7_C8A48D05C8DC_.wvu.PrintTitles" localSheetId="3" hidden="1">'Capital Disbursement'!#REF!</definedName>
    <definedName name="Z_7DB28DCE_97DD_4F6D_93F7_C8A48D05C8DC_.wvu.PrintTitles" localSheetId="2" hidden="1">'Capital Receipt'!#REF!</definedName>
    <definedName name="Z_7DB28DCE_97DD_4F6D_93F7_C8A48D05C8DC_.wvu.PrintTitles" localSheetId="4" hidden="1">'Charged Disbursement '!#REF!</definedName>
    <definedName name="Z_7DB28DCE_97DD_4F6D_93F7_C8A48D05C8DC_.wvu.PrintTitles" localSheetId="5" hidden="1">'Contingency Fund'!#REF!</definedName>
    <definedName name="Z_7DB28DCE_97DD_4F6D_93F7_C8A48D05C8DC_.wvu.PrintTitles" localSheetId="7" hidden="1">'Public Account Disbursement'!$3:$7</definedName>
    <definedName name="Z_7DB28DCE_97DD_4F6D_93F7_C8A48D05C8DC_.wvu.PrintTitles" localSheetId="6" hidden="1">'Public Account Receipt'!#REF!</definedName>
    <definedName name="Z_7DB28DCE_97DD_4F6D_93F7_C8A48D05C8DC_.wvu.PrintTitles" localSheetId="1" hidden="1">'Revenue Disbursement'!$1:$5</definedName>
    <definedName name="Z_7DB28DCE_97DD_4F6D_93F7_C8A48D05C8DC_.wvu.PrintTitles" localSheetId="0" hidden="1">'Revenue Receipt'!#REF!</definedName>
    <definedName name="Z_93EBE921_AE91_11D5_8685_004005726899_.wvu.PrintArea" localSheetId="3" hidden="1">'Capital Disbursement'!#REF!</definedName>
    <definedName name="Z_93EBE921_AE91_11D5_8685_004005726899_.wvu.PrintArea" localSheetId="2" hidden="1">'Capital Receipt'!$A$1:$G$24</definedName>
    <definedName name="Z_93EBE921_AE91_11D5_8685_004005726899_.wvu.PrintArea" localSheetId="4" hidden="1">'Charged Disbursement '!$A$1:$G$29</definedName>
    <definedName name="Z_93EBE921_AE91_11D5_8685_004005726899_.wvu.PrintArea" localSheetId="5" hidden="1">'Contingency Fund'!$A$1:$G$20</definedName>
    <definedName name="Z_93EBE921_AE91_11D5_8685_004005726899_.wvu.PrintArea" localSheetId="7" hidden="1">'Public Account Disbursement'!$A$1:$G$80</definedName>
    <definedName name="Z_93EBE921_AE91_11D5_8685_004005726899_.wvu.PrintArea" localSheetId="6" hidden="1">'Public Account Receipt'!$A$1:$G$56</definedName>
    <definedName name="Z_93EBE921_AE91_11D5_8685_004005726899_.wvu.PrintArea" localSheetId="1" hidden="1">'Revenue Disbursement'!#REF!</definedName>
    <definedName name="Z_93EBE921_AE91_11D5_8685_004005726899_.wvu.PrintArea" localSheetId="0" hidden="1">'Revenue Receipt'!$A$2:$G$91</definedName>
    <definedName name="Z_94DA79C1_0FDE_11D5_9579_000021DAEEA2_.wvu.PrintArea" localSheetId="3" hidden="1">'Capital Disbursement'!#REF!</definedName>
    <definedName name="Z_94DA79C1_0FDE_11D5_9579_000021DAEEA2_.wvu.PrintArea" localSheetId="1" hidden="1">'Revenue Disbursement'!#REF!</definedName>
    <definedName name="Z_C868F8C3_16D7_11D5_A68D_81D6213F5331_.wvu.PrintArea" localSheetId="3" hidden="1">'Capital Disbursement'!#REF!</definedName>
    <definedName name="Z_C868F8C3_16D7_11D5_A68D_81D6213F5331_.wvu.PrintArea" localSheetId="1" hidden="1">'Revenue Disbursement'!#REF!</definedName>
    <definedName name="Z_E5DF37BD_125C_11D5_8DC4_D0F5D88B3549_.wvu.PrintArea" localSheetId="3" hidden="1">'Capital Disbursement'!#REF!</definedName>
    <definedName name="Z_E5DF37BD_125C_11D5_8DC4_D0F5D88B3549_.wvu.PrintArea" localSheetId="1" hidden="1">'Revenue Disbursement'!#REF!</definedName>
    <definedName name="Z_E65C283C_48EB_4733_B75D_9A6645B26648_.wvu.FilterData" localSheetId="3" hidden="1">'Capital Disbursement'!$A$2:$L$94</definedName>
    <definedName name="Z_E65C283C_48EB_4733_B75D_9A6645B26648_.wvu.FilterData" localSheetId="1" hidden="1">'Revenue Disbursement'!$A$5:$L$164</definedName>
    <definedName name="Z_E65C283C_48EB_4733_B75D_9A6645B26648_.wvu.PrintArea" localSheetId="3" hidden="1">'Capital Disbursement'!$A$2:$L$94</definedName>
    <definedName name="Z_E65C283C_48EB_4733_B75D_9A6645B26648_.wvu.PrintArea" localSheetId="2" hidden="1">'Capital Receipt'!#REF!</definedName>
    <definedName name="Z_E65C283C_48EB_4733_B75D_9A6645B26648_.wvu.PrintArea" localSheetId="4" hidden="1">'Charged Disbursement '!#REF!</definedName>
    <definedName name="Z_E65C283C_48EB_4733_B75D_9A6645B26648_.wvu.PrintArea" localSheetId="5" hidden="1">'Contingency Fund'!#REF!</definedName>
    <definedName name="Z_E65C283C_48EB_4733_B75D_9A6645B26648_.wvu.PrintArea" localSheetId="7" hidden="1">'Public Account Disbursement'!$A$1:$G$80</definedName>
    <definedName name="Z_E65C283C_48EB_4733_B75D_9A6645B26648_.wvu.PrintArea" localSheetId="6" hidden="1">'Public Account Receipt'!$A$2:$G$56</definedName>
    <definedName name="Z_E65C283C_48EB_4733_B75D_9A6645B26648_.wvu.PrintArea" localSheetId="1" hidden="1">'Revenue Disbursement'!$A$1:$L$164</definedName>
    <definedName name="Z_E65C283C_48EB_4733_B75D_9A6645B26648_.wvu.PrintArea" localSheetId="0" hidden="1">'Revenue Receipt'!#REF!</definedName>
    <definedName name="Z_E65C283C_48EB_4733_B75D_9A6645B26648_.wvu.PrintTitles" localSheetId="2" hidden="1">'Capital Receipt'!#REF!</definedName>
    <definedName name="Z_E65C283C_48EB_4733_B75D_9A6645B26648_.wvu.PrintTitles" localSheetId="4" hidden="1">'Charged Disbursement '!#REF!</definedName>
    <definedName name="Z_E65C283C_48EB_4733_B75D_9A6645B26648_.wvu.PrintTitles" localSheetId="5" hidden="1">'Contingency Fund'!#REF!</definedName>
    <definedName name="Z_E65C283C_48EB_4733_B75D_9A6645B26648_.wvu.PrintTitles" localSheetId="7" hidden="1">'Public Account Disbursement'!$4:$7</definedName>
    <definedName name="Z_E65C283C_48EB_4733_B75D_9A6645B26648_.wvu.PrintTitles" localSheetId="6" hidden="1">'Public Account Receipt'!#REF!</definedName>
    <definedName name="Z_E65C283C_48EB_4733_B75D_9A6645B26648_.wvu.PrintTitles" localSheetId="0" hidden="1">'Revenue Receipt'!#REF!</definedName>
    <definedName name="Z_E65C283C_48EB_4733_B75D_9A6645B26648_.wvu.Rows" localSheetId="2" hidden="1">'Capital Receipt'!#REF!,'Capital Receipt'!#REF!,'Capital Receipt'!#REF!</definedName>
    <definedName name="Z_E65C283C_48EB_4733_B75D_9A6645B26648_.wvu.Rows" localSheetId="4" hidden="1">'Charged Disbursement '!#REF!,'Charged Disbursement '!#REF!,'Charged Disbursement '!#REF!</definedName>
    <definedName name="Z_E65C283C_48EB_4733_B75D_9A6645B26648_.wvu.Rows" localSheetId="5" hidden="1">'Contingency Fund'!#REF!,'Contingency Fund'!#REF!,'Contingency Fund'!#REF!</definedName>
    <definedName name="Z_E65C283C_48EB_4733_B75D_9A6645B26648_.wvu.Rows" localSheetId="7" hidden="1">'Public Account Disbursement'!#REF!,'Public Account Disbursement'!#REF!,'Public Account Disbursement'!$8:$8</definedName>
    <definedName name="Z_E65C283C_48EB_4733_B75D_9A6645B26648_.wvu.Rows" localSheetId="6" hidden="1">'Public Account Receipt'!#REF!,'Public Account Receipt'!#REF!,'Public Account Receipt'!#REF!</definedName>
    <definedName name="Z_E65C283C_48EB_4733_B75D_9A6645B26648_.wvu.Rows" localSheetId="0" hidden="1">'Revenue Receipt'!$31:$31,'Revenue Receipt'!#REF!,'Revenue Receipt'!#REF!</definedName>
    <definedName name="Z_F2F2B1E0_7D19_43DE_8F94_297F3BF3254C_.wvu.FilterData" localSheetId="3" hidden="1">'Capital Disbursement'!$A$2:$L$94</definedName>
    <definedName name="Z_F2F2B1E0_7D19_43DE_8F94_297F3BF3254C_.wvu.FilterData" localSheetId="1" hidden="1">'Revenue Disbursement'!$A$5:$L$164</definedName>
    <definedName name="Z_F2F2B1E0_7D19_43DE_8F94_297F3BF3254C_.wvu.PrintArea" localSheetId="3" hidden="1">'Capital Disbursement'!$A$2:$L$94</definedName>
    <definedName name="Z_F2F2B1E0_7D19_43DE_8F94_297F3BF3254C_.wvu.PrintArea" localSheetId="2" hidden="1">'Capital Receipt'!#REF!</definedName>
    <definedName name="Z_F2F2B1E0_7D19_43DE_8F94_297F3BF3254C_.wvu.PrintArea" localSheetId="4" hidden="1">'Charged Disbursement '!#REF!</definedName>
    <definedName name="Z_F2F2B1E0_7D19_43DE_8F94_297F3BF3254C_.wvu.PrintArea" localSheetId="5" hidden="1">'Contingency Fund'!#REF!</definedName>
    <definedName name="Z_F2F2B1E0_7D19_43DE_8F94_297F3BF3254C_.wvu.PrintArea" localSheetId="7" hidden="1">'Public Account Disbursement'!$A$1:$G$80</definedName>
    <definedName name="Z_F2F2B1E0_7D19_43DE_8F94_297F3BF3254C_.wvu.PrintArea" localSheetId="6" hidden="1">'Public Account Receipt'!$A$2:$G$56</definedName>
    <definedName name="Z_F2F2B1E0_7D19_43DE_8F94_297F3BF3254C_.wvu.PrintArea" localSheetId="1" hidden="1">'Revenue Disbursement'!$A$1:$L$164</definedName>
    <definedName name="Z_F2F2B1E0_7D19_43DE_8F94_297F3BF3254C_.wvu.PrintArea" localSheetId="0" hidden="1">'Revenue Receipt'!#REF!</definedName>
    <definedName name="Z_F2F2B1E0_7D19_43DE_8F94_297F3BF3254C_.wvu.PrintTitles" localSheetId="2" hidden="1">'Capital Receipt'!#REF!</definedName>
    <definedName name="Z_F2F2B1E0_7D19_43DE_8F94_297F3BF3254C_.wvu.PrintTitles" localSheetId="4" hidden="1">'Charged Disbursement '!#REF!</definedName>
    <definedName name="Z_F2F2B1E0_7D19_43DE_8F94_297F3BF3254C_.wvu.PrintTitles" localSheetId="5" hidden="1">'Contingency Fund'!#REF!</definedName>
    <definedName name="Z_F2F2B1E0_7D19_43DE_8F94_297F3BF3254C_.wvu.PrintTitles" localSheetId="7" hidden="1">'Public Account Disbursement'!$4:$7</definedName>
    <definedName name="Z_F2F2B1E0_7D19_43DE_8F94_297F3BF3254C_.wvu.PrintTitles" localSheetId="6" hidden="1">'Public Account Receipt'!#REF!</definedName>
    <definedName name="Z_F2F2B1E0_7D19_43DE_8F94_297F3BF3254C_.wvu.PrintTitles" localSheetId="0" hidden="1">'Revenue Receipt'!#REF!</definedName>
    <definedName name="Z_F2F2B1E0_7D19_43DE_8F94_297F3BF3254C_.wvu.Rows" localSheetId="2" hidden="1">'Capital Receipt'!#REF!,'Capital Receipt'!#REF!,'Capital Receipt'!#REF!</definedName>
    <definedName name="Z_F2F2B1E0_7D19_43DE_8F94_297F3BF3254C_.wvu.Rows" localSheetId="4" hidden="1">'Charged Disbursement '!#REF!,'Charged Disbursement '!#REF!,'Charged Disbursement '!#REF!</definedName>
    <definedName name="Z_F2F2B1E0_7D19_43DE_8F94_297F3BF3254C_.wvu.Rows" localSheetId="5" hidden="1">'Contingency Fund'!#REF!,'Contingency Fund'!#REF!,'Contingency Fund'!#REF!</definedName>
    <definedName name="Z_F2F2B1E0_7D19_43DE_8F94_297F3BF3254C_.wvu.Rows" localSheetId="7" hidden="1">'Public Account Disbursement'!#REF!,'Public Account Disbursement'!#REF!,'Public Account Disbursement'!$8:$8</definedName>
    <definedName name="Z_F2F2B1E0_7D19_43DE_8F94_297F3BF3254C_.wvu.Rows" localSheetId="6" hidden="1">'Public Account Receipt'!#REF!,'Public Account Receipt'!#REF!,'Public Account Receipt'!#REF!</definedName>
    <definedName name="Z_F2F2B1E0_7D19_43DE_8F94_297F3BF3254C_.wvu.Rows" localSheetId="0" hidden="1">'Revenue Receipt'!$31:$31,'Revenue Receipt'!#REF!,'Revenue Receipt'!#REF!</definedName>
    <definedName name="Z_F8ADACC1_164E_11D6_B603_000021DAEEA2_.wvu.PrintArea" localSheetId="3" hidden="1">'Capital Disbursement'!#REF!</definedName>
    <definedName name="Z_F8ADACC1_164E_11D6_B603_000021DAEEA2_.wvu.PrintArea" localSheetId="2" hidden="1">'Capital Receipt'!$A$1:$G$24</definedName>
    <definedName name="Z_F8ADACC1_164E_11D6_B603_000021DAEEA2_.wvu.PrintArea" localSheetId="4" hidden="1">'Charged Disbursement '!$A$1:$G$29</definedName>
    <definedName name="Z_F8ADACC1_164E_11D6_B603_000021DAEEA2_.wvu.PrintArea" localSheetId="5" hidden="1">'Contingency Fund'!$A$1:$G$20</definedName>
    <definedName name="Z_F8ADACC1_164E_11D6_B603_000021DAEEA2_.wvu.PrintArea" localSheetId="7" hidden="1">'Public Account Disbursement'!$A$1:$G$80</definedName>
    <definedName name="Z_F8ADACC1_164E_11D6_B603_000021DAEEA2_.wvu.PrintArea" localSheetId="6" hidden="1">'Public Account Receipt'!$A$1:$G$56</definedName>
    <definedName name="Z_F8ADACC1_164E_11D6_B603_000021DAEEA2_.wvu.PrintArea" localSheetId="1" hidden="1">'Revenue Disbursement'!$A$2:$L$5</definedName>
    <definedName name="Z_F8ADACC1_164E_11D6_B603_000021DAEEA2_.wvu.PrintArea" localSheetId="0" hidden="1">'Revenue Receipt'!$A$2:$G$91</definedName>
  </definedNames>
  <calcPr fullCalcOnLoad="1"/>
</workbook>
</file>

<file path=xl/comments2.xml><?xml version="1.0" encoding="utf-8"?>
<comments xmlns="http://schemas.openxmlformats.org/spreadsheetml/2006/main">
  <authors>
    <author>Administrator</author>
    <author>S.D.Pradhan</author>
  </authors>
  <commentList>
    <comment ref="E27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deduction of recoveries from dem 12 to be included in the formula
</t>
        </r>
      </text>
    </comment>
    <comment ref="E38" authorId="1">
      <text>
        <r>
          <rPr>
            <b/>
            <sz val="9"/>
            <rFont val="Tahoma"/>
            <family val="2"/>
          </rPr>
          <t>S.D.Pradhan:</t>
        </r>
        <r>
          <rPr>
            <sz val="9"/>
            <rFont val="Tahoma"/>
            <family val="2"/>
          </rPr>
          <t xml:space="preserve">
Chief Information commissioner's expendtireu of Rs 775 included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Ashish</t>
        </r>
        <r>
          <rPr>
            <sz val="9"/>
            <rFont val="Tahoma"/>
            <family val="2"/>
          </rPr>
          <t xml:space="preserve"> - deduct recoveries of OP from dem 10 &amp; dem 28 to be included in formula</t>
        </r>
      </text>
    </comment>
  </commentList>
</comments>
</file>

<file path=xl/comments8.xml><?xml version="1.0" encoding="utf-8"?>
<comments xmlns="http://schemas.openxmlformats.org/spreadsheetml/2006/main">
  <authors>
    <author>sonam</author>
  </authors>
  <commentList>
    <comment ref="G43" authorId="0">
      <text>
        <r>
          <rPr>
            <b/>
            <sz val="9"/>
            <rFont val="Tahoma"/>
            <family val="2"/>
          </rPr>
          <t>sonam:</t>
        </r>
        <r>
          <rPr>
            <sz val="9"/>
            <rFont val="Tahoma"/>
            <family val="2"/>
          </rPr>
          <t xml:space="preserve">
arrear payment</t>
        </r>
      </text>
    </comment>
  </commentList>
</comments>
</file>

<file path=xl/sharedStrings.xml><?xml version="1.0" encoding="utf-8"?>
<sst xmlns="http://schemas.openxmlformats.org/spreadsheetml/2006/main" count="847" uniqueCount="359">
  <si>
    <t>STATEMENT  I- CONSOLIDATED FUND OF SIKKIM- REVENUE ACCOUNT- RECEIPTS</t>
  </si>
  <si>
    <t xml:space="preserve"> ( In Thousands of Rupees)</t>
  </si>
  <si>
    <t>Budget</t>
  </si>
  <si>
    <t>Revised</t>
  </si>
  <si>
    <t>Head of Accounts</t>
  </si>
  <si>
    <t>Actuals</t>
  </si>
  <si>
    <t>Estimate</t>
  </si>
  <si>
    <t xml:space="preserve">  2011-12</t>
  </si>
  <si>
    <t xml:space="preserve"> 2012-13</t>
  </si>
  <si>
    <t>2013-14</t>
  </si>
  <si>
    <t>A</t>
  </si>
  <si>
    <t>TAX REVENUE</t>
  </si>
  <si>
    <t>(a)</t>
  </si>
  <si>
    <t>Taxes on Income and Expenditure</t>
  </si>
  <si>
    <t>Corporation Tax</t>
  </si>
  <si>
    <t>Taxes on Income other than Corporation Tax
Taxes on Income Levied under State Laws  (Sikkim)</t>
  </si>
  <si>
    <t>Other Taxes on Income and 
Expenditure</t>
  </si>
  <si>
    <t>Total</t>
  </si>
  <si>
    <t>(b)</t>
  </si>
  <si>
    <t>Taxes on property and capital Transactions</t>
  </si>
  <si>
    <t>Land Revenue</t>
  </si>
  <si>
    <t>Stamps and Registration Fees</t>
  </si>
  <si>
    <t>Taxes on Wealth</t>
  </si>
  <si>
    <t>Taxes on property and Capital Transactions</t>
  </si>
  <si>
    <t>(c)</t>
  </si>
  <si>
    <t>Taxes on Commodities and Services</t>
  </si>
  <si>
    <t>Union Excise Duties</t>
  </si>
  <si>
    <t>State Excise</t>
  </si>
  <si>
    <t>Taxes on Sales, Trade etc.</t>
  </si>
  <si>
    <t>Taxes on Vehicles</t>
  </si>
  <si>
    <t>Other Taxes and Duties on Commodities and Services</t>
  </si>
  <si>
    <t>B</t>
  </si>
  <si>
    <t>NON-TAX REVENUE</t>
  </si>
  <si>
    <t>Interest Receipts, Dividends and Profits</t>
  </si>
  <si>
    <t>Interest Receipts</t>
  </si>
  <si>
    <t>Dividends and profits</t>
  </si>
  <si>
    <t xml:space="preserve"> (c)</t>
  </si>
  <si>
    <t>OTHER NON-TAX REVENUE</t>
  </si>
  <si>
    <t xml:space="preserve"> (i)</t>
  </si>
  <si>
    <t>General Services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</si>
  <si>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</si>
  <si>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</si>
  <si>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</si>
  <si>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</si>
  <si>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</si>
  <si>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</si>
  <si>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Contributions and Recoveries towards Pension and Other 
Retirement Benefits</t>
  </si>
  <si>
    <t>Misc. General Services</t>
  </si>
  <si>
    <t>(ii)</t>
  </si>
  <si>
    <t>Social Services</t>
  </si>
  <si>
    <t>Education, Sports, Art &amp;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</si>
  <si>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</si>
  <si>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</si>
  <si>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</si>
  <si>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</si>
  <si>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</si>
  <si>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</si>
  <si>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&amp; Welfare</t>
  </si>
  <si>
    <t>Other Social Services</t>
  </si>
  <si>
    <t>(iii)</t>
  </si>
  <si>
    <t>Economic Services</t>
  </si>
  <si>
    <t>Crop Husbandry</t>
  </si>
  <si>
    <t>Animal Husbandry</t>
  </si>
  <si>
    <t>Fisheries</t>
  </si>
  <si>
    <t>Forestry and Wild Life</t>
  </si>
  <si>
    <t>Plantation</t>
  </si>
  <si>
    <t>Food Storage and Ware 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</si>
  <si>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</si>
  <si>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</si>
  <si>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</si>
  <si>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</si>
  <si>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</si>
  <si>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</si>
  <si>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 Mining &amp; Metallurgical Industries</t>
  </si>
  <si>
    <t>Roads and Bridges</t>
  </si>
  <si>
    <t>-</t>
  </si>
  <si>
    <t>Road Transport</t>
  </si>
  <si>
    <t>Tourism</t>
  </si>
  <si>
    <t>Other General Economic Services</t>
  </si>
  <si>
    <t>Other Non- Tax Revenue</t>
  </si>
  <si>
    <t>(A+B)</t>
  </si>
  <si>
    <t>Tax and Non-Tax Revenue</t>
  </si>
  <si>
    <t>C</t>
  </si>
  <si>
    <t>GRANTS-IN -AID AND CONTRIBUTIONS</t>
  </si>
  <si>
    <t>Grants-in-aid from Central Government</t>
  </si>
  <si>
    <t>REVENUE RECEIPTS</t>
  </si>
  <si>
    <t>STATEMENT  I - CONSOLIDATED FUND OF SIKKIM - CAPITAL ACCOUNT - RECEIPTS</t>
  </si>
  <si>
    <t>Miscellaneous Capital Receipt</t>
  </si>
  <si>
    <t>E</t>
  </si>
  <si>
    <t>PUBLIC DEBT</t>
  </si>
  <si>
    <t>Internal Debt of the State Government</t>
  </si>
  <si>
    <t>Loans &amp; Advances from the 
Central Govt.</t>
  </si>
  <si>
    <t>F</t>
  </si>
  <si>
    <t>LOANS AND ADVANCES</t>
  </si>
  <si>
    <t>Loans for Medical and Public Health</t>
  </si>
  <si>
    <t>Loans for Co-operation</t>
  </si>
  <si>
    <t>Loans to Govt. Servants etc.</t>
  </si>
  <si>
    <t>CAPITAL RECEIPTS</t>
  </si>
  <si>
    <t>I</t>
  </si>
  <si>
    <t>CONSOLIDATED FUND OF 
SIKKIM - RECEIPTS</t>
  </si>
  <si>
    <t>DISBURSEMENTS "CHARGED" ON THE CONSOLIDATED FUND OF SIKKIM  -   STATEMENT- I</t>
  </si>
  <si>
    <t>DISBURSEMENT MET FROM THE REVENUE ACCOUNT</t>
  </si>
  <si>
    <t>State Legislature</t>
  </si>
  <si>
    <t>Governor</t>
  </si>
  <si>
    <t>Administration of Justice</t>
  </si>
  <si>
    <t>Appropriation for Reduction or Avoidance of Debt</t>
  </si>
  <si>
    <t>Interest payments</t>
  </si>
  <si>
    <t>Pension and Other Retirement Benefits</t>
  </si>
  <si>
    <t>Miscellaneous General Services</t>
  </si>
  <si>
    <t>Plantations</t>
  </si>
  <si>
    <t>DISBURSEMENT MET FROM THE REVENUE 
ACCOUNT</t>
  </si>
  <si>
    <t>CAPITAL DISBURSEMENT OUTSIDE THE REVENUE 
ACCOUNT</t>
  </si>
  <si>
    <t>Internal Debt of State Government</t>
  </si>
  <si>
    <t>Loans and Advances from the Central Government</t>
  </si>
  <si>
    <t>CAPITAL DISBURSEMENT OUTSIDE THE REVENUE
ACCOUNT</t>
  </si>
  <si>
    <t>DISBURSEMENT CHARGED ON THE CONSOLIDATED
FUND OF SIKKIM</t>
  </si>
  <si>
    <t>STATEMENT II - CONTINGENCY FUND OF SIKKIM - RECEIPT</t>
  </si>
  <si>
    <t>II</t>
  </si>
  <si>
    <t>CONTINGENCY FUND</t>
  </si>
  <si>
    <t>Contingency Fund</t>
  </si>
  <si>
    <t>STATEMENT II - CONTINGENCY FUND OF SIKKIM - DISBURSEMENT</t>
  </si>
  <si>
    <t>STATEMENT III - PUBLIC ACCOUNTS OF SIKKIM - RECEIPTS</t>
  </si>
  <si>
    <t>PUBLIC ACCOUNT</t>
  </si>
  <si>
    <t>SMALL SAVINGS, PROVIDENT FUNDS ETC.</t>
  </si>
  <si>
    <t>State Provident Funds</t>
  </si>
  <si>
    <t>Other Accounts</t>
  </si>
  <si>
    <t>Insurance and Pension fund</t>
  </si>
  <si>
    <t>J</t>
  </si>
  <si>
    <t>RESERVE FUNDS</t>
  </si>
  <si>
    <t xml:space="preserve"> (a)</t>
  </si>
  <si>
    <t>Reserve Fund Bearing Interest</t>
  </si>
  <si>
    <t>General and Other Reserve Fund</t>
  </si>
  <si>
    <t xml:space="preserve"> (b)</t>
  </si>
  <si>
    <t>Reserve Fund Not Bearing Interest</t>
  </si>
  <si>
    <t>Sinking Fund</t>
  </si>
  <si>
    <t>General and Other Reserve Funds</t>
  </si>
  <si>
    <t>K</t>
  </si>
  <si>
    <t>DEPOSITS AND ADVANCES</t>
  </si>
  <si>
    <t>Deposits bearing Interest</t>
  </si>
  <si>
    <t>Other Deposits</t>
  </si>
  <si>
    <t>Deposits not bearing Interest</t>
  </si>
  <si>
    <t>Civil Deposits</t>
  </si>
  <si>
    <t>L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</si>
  <si>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</si>
  <si>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</si>
  <si>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</si>
  <si>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</si>
  <si>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</si>
  <si>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</si>
  <si>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</t>
  </si>
  <si>
    <t>Miscellaneous Govt. Accounts</t>
  </si>
  <si>
    <t>M</t>
  </si>
  <si>
    <t>REMITTANCES</t>
  </si>
  <si>
    <t>Cash Remittances and Adjustments between Officers
rendering accounts to the same  Accounts officer</t>
  </si>
  <si>
    <t>III</t>
  </si>
  <si>
    <t>PUBLIC ACCOUNTS - RECEIPTS</t>
  </si>
  <si>
    <t>STATE RECEIPTS     ( I+ II + III)</t>
  </si>
  <si>
    <t>N</t>
  </si>
  <si>
    <t>CASH BALANCE</t>
  </si>
  <si>
    <t>CASH BALANCE (OPENING)</t>
  </si>
  <si>
    <t>TOTAL</t>
  </si>
  <si>
    <t>STATEMENT III - PUBLIC ACCOUNTS OF SIKKIM  - DISBURSEMENTS</t>
  </si>
  <si>
    <t>PUBLIC ACCOUNTS</t>
  </si>
  <si>
    <t>Provident Funds</t>
  </si>
  <si>
    <t>State Government Employees Group Insurance Scheme</t>
  </si>
  <si>
    <t>Insurance Funds</t>
  </si>
  <si>
    <t>Savings Funds</t>
  </si>
  <si>
    <t>Sinking Funds</t>
  </si>
  <si>
    <t>Appropriation for reduction  or avoidance of Debt</t>
  </si>
  <si>
    <t>Sinking Fund Investment account</t>
  </si>
  <si>
    <t>Guarantee Redemption Fund</t>
  </si>
  <si>
    <t>Guarantee Redemption Fund - Investment Accounts</t>
  </si>
  <si>
    <t>Other Funds</t>
  </si>
  <si>
    <t>Sikkim Transport Infrastructure Development Fund</t>
  </si>
  <si>
    <t>Sikkim Ecology Fund</t>
  </si>
  <si>
    <t>Security Deposits</t>
  </si>
  <si>
    <t>Civil Court Deposits</t>
  </si>
  <si>
    <t>Public Works Deposits</t>
  </si>
  <si>
    <t>Forest Deposits</t>
  </si>
  <si>
    <t>Deposits in connection with Election</t>
  </si>
  <si>
    <t>Pay and Accounts Office-Suspense</t>
  </si>
  <si>
    <t>Suspense Accounts (Civil)</t>
  </si>
  <si>
    <t>Tax Deducted at Source(TDS) Suspense</t>
  </si>
  <si>
    <t>A.I.S. Officers' Group Insurance Schemes Subscriptions</t>
  </si>
  <si>
    <t>Cash Settlement between A.G. Sikkim and Other State</t>
  </si>
  <si>
    <t>Departmental Balances</t>
  </si>
  <si>
    <t>Miscellaneous Govt. Account</t>
  </si>
  <si>
    <t>Cash Remittances &amp; Adjustments between Officers rendering
accounts to the same Accounts officer</t>
  </si>
  <si>
    <t>PUBLIC ACCOUNTS - DISBURSEMENT</t>
  </si>
  <si>
    <t>STATE DISBURSEMENTS (I+II+III)</t>
  </si>
  <si>
    <t>CASH BALANCE (CLOSING)</t>
  </si>
  <si>
    <t>STATEMENT I - CONSOLIDATED FUND OF SIKKIM - REVENUE  ACCOUNT - DISBURSEMENTS</t>
  </si>
  <si>
    <t>Actual</t>
  </si>
  <si>
    <t>Budget Estimate</t>
  </si>
  <si>
    <t>Revised Estimate</t>
  </si>
  <si>
    <t>Heads of Accounts</t>
  </si>
  <si>
    <t>2011-12</t>
  </si>
  <si>
    <t>2012-13</t>
  </si>
  <si>
    <t>Plan</t>
  </si>
  <si>
    <t>Non-Plan</t>
  </si>
  <si>
    <t>GENERAL SERVICES</t>
  </si>
  <si>
    <t>Organs of State</t>
  </si>
  <si>
    <t>Parliament/State/Union Territory Legislature</t>
  </si>
  <si>
    <t>President, Vice President/Governor, Administrator of Union Territories</t>
  </si>
  <si>
    <t>Council of Ministers</t>
  </si>
  <si>
    <t>Elections</t>
  </si>
  <si>
    <t>Fiscal Services</t>
  </si>
  <si>
    <t>(i)</t>
  </si>
  <si>
    <t>Collection of Taxes on Income &amp; Expenditure</t>
  </si>
  <si>
    <t>Collection of Taxes on Property and Capital 
Transactions</t>
  </si>
  <si>
    <t>Stamps and Registration</t>
  </si>
  <si>
    <t>Collection of Taxes on Property &amp; Capital 
Transactions</t>
  </si>
  <si>
    <t>Collection of Taxes on Commodities &amp; Services</t>
  </si>
  <si>
    <t>Other Taxes &amp; Duties on Commodities &amp; Services</t>
  </si>
  <si>
    <t>Interest Payment &amp; Servicing of Debt</t>
  </si>
  <si>
    <t>Appropriation for reduction or avoidance of debt</t>
  </si>
  <si>
    <t>Interest Payments</t>
  </si>
  <si>
    <t>Interest Payment and Servicing of Debt</t>
  </si>
  <si>
    <t>(d)</t>
  </si>
  <si>
    <t>Administrative Services</t>
  </si>
  <si>
    <t>Public Services Commission</t>
  </si>
  <si>
    <t>Secretariat -General Services</t>
  </si>
  <si>
    <t>District Administration</t>
  </si>
  <si>
    <t>Treasury and Accounts Administration.</t>
  </si>
  <si>
    <t>(e)</t>
  </si>
  <si>
    <t>Pension and Miscellaneous General 
Services</t>
  </si>
  <si>
    <t>Pensions and Other  Retirement Benefits</t>
  </si>
  <si>
    <t>Miscellaneous General  Services</t>
  </si>
  <si>
    <t>SOCIAL SERVICES</t>
  </si>
  <si>
    <t>Education, Sports, Art and   Culture</t>
  </si>
  <si>
    <t>General Education</t>
  </si>
  <si>
    <t>Technical Education</t>
  </si>
  <si>
    <t>Sports and Youth Services</t>
  </si>
  <si>
    <t>Art and Culture</t>
  </si>
  <si>
    <t>Health and Family Welfare</t>
  </si>
  <si>
    <t>Family Welfare</t>
  </si>
  <si>
    <t>Water Supply, Sanitation, Housing &amp; Urban 
Development</t>
  </si>
  <si>
    <t>Water Supply &amp; Sanitation</t>
  </si>
  <si>
    <t>Information &amp; Broadcasting</t>
  </si>
  <si>
    <t>Welfare of Scheduled Castes, Scheduled Tribes &amp; Other Backward Classes</t>
  </si>
  <si>
    <t>Welfare of Scheduled Castes,  Scheduled Tribes</t>
  </si>
  <si>
    <t>and Other  Backward Classes</t>
  </si>
  <si>
    <t>(f)</t>
  </si>
  <si>
    <t>Labour and Labour Welfare</t>
  </si>
  <si>
    <t>Labour &amp; Employment</t>
  </si>
  <si>
    <t>(g)</t>
  </si>
  <si>
    <t>Social Welfare &amp; Nutrition</t>
  </si>
  <si>
    <t>Nutrition</t>
  </si>
  <si>
    <t>Relief on Account of Natural Calamities</t>
  </si>
  <si>
    <t>(h)</t>
  </si>
  <si>
    <t>Others</t>
  </si>
  <si>
    <t>Secretariat- Social Services</t>
  </si>
  <si>
    <t>ECONOMIC SERVICES</t>
  </si>
  <si>
    <t>Agriculture and Allied Activities</t>
  </si>
  <si>
    <t>Soil &amp; Water Conservation</t>
  </si>
  <si>
    <t>Dairy Development</t>
  </si>
  <si>
    <t>Forestry &amp; Wild Life</t>
  </si>
  <si>
    <t>Food, Storage &amp; Warehousing</t>
  </si>
  <si>
    <t>Agricultural Research and  Education</t>
  </si>
  <si>
    <t>Other Agricultural Programmes</t>
  </si>
  <si>
    <t>Rural Development</t>
  </si>
  <si>
    <t>Special Programmes for  Rural Development</t>
  </si>
  <si>
    <t>Rural Employment</t>
  </si>
  <si>
    <t>Land Reforms</t>
  </si>
  <si>
    <t>Other Rural Development  Programmes</t>
  </si>
  <si>
    <t>Special Areas Programme</t>
  </si>
  <si>
    <t>Other Special Area Programmes</t>
  </si>
  <si>
    <t>Irrigation and Flood Control</t>
  </si>
  <si>
    <t>Command Area Development</t>
  </si>
  <si>
    <t>Flood Control &amp; Drainage</t>
  </si>
  <si>
    <t>Energy</t>
  </si>
  <si>
    <t>Non-Conventional Sources of  Energy</t>
  </si>
  <si>
    <t>Industry and Minerals</t>
  </si>
  <si>
    <t>Non-ferrous Mining &amp; Metallurgical Industries</t>
  </si>
  <si>
    <t>Transport</t>
  </si>
  <si>
    <t>Science, Technology and  Environment</t>
  </si>
  <si>
    <t>Other Scientific Research</t>
  </si>
  <si>
    <t>Ecology and Environment</t>
  </si>
  <si>
    <t>(j)</t>
  </si>
  <si>
    <t>General Economic Services</t>
  </si>
  <si>
    <t>Secretariat-Economic  Services</t>
  </si>
  <si>
    <t>Census Surveys &amp; Statistics</t>
  </si>
  <si>
    <t>Civil Supplies</t>
  </si>
  <si>
    <t>Other General Economic  Services</t>
  </si>
  <si>
    <t>D</t>
  </si>
  <si>
    <t>Grants-In-Aid and Contributions</t>
  </si>
  <si>
    <t>Compensation and Assignments to Local Bodies and Panchayati Raj Institutions</t>
  </si>
  <si>
    <t>DISBURSEMENT ON  REVENUE  ACCOUNT</t>
  </si>
  <si>
    <t>STATEMENT I - CONSOLIDATED FUND OF SIKKIM - CAPITAL ACCOUNT - DISBURSEMENTS</t>
  </si>
  <si>
    <t>CAPITAL ACCOUNT OF GENERAL SERVICES</t>
  </si>
  <si>
    <t>Capital Outlay on Police</t>
  </si>
  <si>
    <t>Capital Outlay on Public Works</t>
  </si>
  <si>
    <t>CAPITAL ACCOUNT OF SOCIAL SERVICES</t>
  </si>
  <si>
    <t>Capital Account of Education, Sports, Art &amp; 
Culture</t>
  </si>
  <si>
    <t>Capital Outlay on Education,  Sports, Art &amp; 
Culture</t>
  </si>
  <si>
    <t>Capital Account of Health &amp; Family 
Welfare</t>
  </si>
  <si>
    <t>Capital Outlay on Medical  &amp; Public Health</t>
  </si>
  <si>
    <t>Capital Account of Water Supply, Sanitation,</t>
  </si>
  <si>
    <t>Housing &amp; Urban Development</t>
  </si>
  <si>
    <t>Capital Outlay on Water Supply &amp; Sanitation</t>
  </si>
  <si>
    <t>Capital Outlay on Housing</t>
  </si>
  <si>
    <t>Capital Outlay on Urban  Development</t>
  </si>
  <si>
    <t>Capital Account of Information and Broadcasting</t>
  </si>
  <si>
    <t>Capital Outlay on Information and Publicity</t>
  </si>
  <si>
    <t>Capital Account of Welfare of  Scheduled</t>
  </si>
  <si>
    <t>Castes, Scheduled  Tribes and Other Backward Classes</t>
  </si>
  <si>
    <t>Capital Account of Welfare of  Scheduled Castes, Scheduled  Tribes &amp; Other Backward  Classes</t>
  </si>
  <si>
    <t>Capital Account of Social  Welfare &amp; Nutrition</t>
  </si>
  <si>
    <t>Capital Outlay on Social Security &amp; Welfare</t>
  </si>
  <si>
    <t>CAPITAL ACCOUNT OF ECONOMIC  SERVICES</t>
  </si>
  <si>
    <t>Capital Account of Agriculture &amp; Allied Activities</t>
  </si>
  <si>
    <t>Capital Outlay on Crop  Husbandry</t>
  </si>
  <si>
    <t>Capital Outlay on Soil &amp; Water Conservation</t>
  </si>
  <si>
    <t>Capital Outlay on Animal Husbandry</t>
  </si>
  <si>
    <t>Capital Outlay on Diary Development</t>
  </si>
  <si>
    <t>Capital Outlay on Fisheries</t>
  </si>
  <si>
    <t>Capital Outlay on Forestry and Wildlife</t>
  </si>
  <si>
    <t>Capital Outlay on Food, Storage &amp;  Warehousing</t>
  </si>
  <si>
    <t>Capital Outlay on Cooperation</t>
  </si>
  <si>
    <t>Capital Outlay on Other Agricultural Programmes</t>
  </si>
  <si>
    <t>Capital Account of Agriculture &amp; Allied 
Activities</t>
  </si>
  <si>
    <t>Capital Account of Rural Development.</t>
  </si>
  <si>
    <t>Capital Account of Special Area Programme</t>
  </si>
  <si>
    <t>Capital Outlay on Other Special Area Programmes</t>
  </si>
  <si>
    <t>Capital Account of Irrigation &amp;  Flood Control</t>
  </si>
  <si>
    <t>Capital Outlay on Minor Irrigation</t>
  </si>
  <si>
    <t>Capital Outlay on Flood Control Projects</t>
  </si>
  <si>
    <t>Capital Account of Irrigation &amp; Flood Control</t>
  </si>
  <si>
    <t>Capital Account of Energy</t>
  </si>
  <si>
    <t>Capital Outlay on Power Projects</t>
  </si>
  <si>
    <t>Capital Account of Industry  and Minerals</t>
  </si>
  <si>
    <t>Capital Outlay on Village &amp; Small Industries</t>
  </si>
  <si>
    <t>Capital Outlay on Non-Ferrous Mining and Metallurgical Industries</t>
  </si>
  <si>
    <t>Capital Outlay on Telecommunication and Electronic Industries</t>
  </si>
  <si>
    <t>Capital Outlay on Consumer  Industries</t>
  </si>
  <si>
    <t>Other Capital Outlay on Industries &amp;  
Minerals</t>
  </si>
  <si>
    <t>Capital Account of Transport</t>
  </si>
  <si>
    <t>Capital Outlay on Civil Aviation</t>
  </si>
  <si>
    <t>Capital Outlay on Roads  and Bridges</t>
  </si>
  <si>
    <t>Capital Outlay on Roads Transport</t>
  </si>
  <si>
    <t>Capital Outlay on Other Scientific and 
Environmental Research</t>
  </si>
  <si>
    <t>Capital Account of General Economic 
Services</t>
  </si>
  <si>
    <t>Capital Outlay on Tourism</t>
  </si>
  <si>
    <t>Investment in General Financial &amp; Trading 
Institutions</t>
  </si>
  <si>
    <t>Capital Outlay on other General Economic 
Services</t>
  </si>
  <si>
    <t>Capital Account of General Economic Services</t>
  </si>
  <si>
    <t>CAPITAL ACCOUNT OF ECONOMIC  
SERVICES</t>
  </si>
  <si>
    <t>CAPITAL EXPENDITURE OUTSIDE</t>
  </si>
  <si>
    <t>THE REVENUE ACCOUNT</t>
  </si>
  <si>
    <t>Internal Debt of the State  Government</t>
  </si>
  <si>
    <t xml:space="preserve">Loans and Advances from the Central 
Government </t>
  </si>
  <si>
    <t>Loans for Education, Sports, Art and Culture</t>
  </si>
  <si>
    <t>Loans for Power Projects</t>
  </si>
  <si>
    <t>Loans for other General Economic Services</t>
  </si>
  <si>
    <t>DISBURSEMENT  (CAPITAL ACCOUNT)</t>
  </si>
  <si>
    <t>DISBURSEMENT (REVENUE ACCOUNT) 
(brought forward from page 8)</t>
  </si>
  <si>
    <t>CONSOLIDATED FUND OF SIKKIM - 
DISBURSEMENT</t>
  </si>
  <si>
    <t>Capital Outlay on Other Rural Development 
Programmes</t>
  </si>
  <si>
    <t>Capital Account of Science Technology &amp; 
Environment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</si>
</sst>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0##"/>
    <numFmt numFmtId="166" formatCode="_-* #,##0.00\ _k_r_-;\-* #,##0.00\ _k_r_-;_-* &quot;-&quot;??\ _k_r_-;_-@_-"/>
    <numFmt numFmtId="167" formatCode="0###"/>
    <numFmt numFmtId="168" formatCode="0#"/>
  </numFmts>
  <fonts count="46">
    <font>
      <sz val="10"/>
      <name val="Courier"/>
      <family val="0"/>
    </font>
    <font>
      <sz val="11"/>
      <color indexed="8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6" fontId="7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164" fontId="0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 quotePrefix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165" fontId="6" fillId="0" borderId="0" xfId="58" applyNumberFormat="1" applyFont="1" applyFill="1" applyAlignment="1" applyProtection="1">
      <alignment horizontal="center" vertical="center"/>
      <protection/>
    </xf>
    <xf numFmtId="1" fontId="3" fillId="0" borderId="0" xfId="58" applyNumberFormat="1" applyFont="1" applyFill="1" applyAlignment="1" applyProtection="1">
      <alignment horizontal="left" vertical="center"/>
      <protection/>
    </xf>
    <xf numFmtId="1" fontId="3" fillId="0" borderId="0" xfId="0" applyNumberFormat="1" applyFont="1" applyFill="1" applyAlignment="1" applyProtection="1">
      <alignment horizontal="right" vertical="center"/>
      <protection/>
    </xf>
    <xf numFmtId="165" fontId="6" fillId="0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left" vertical="center" wrapText="1"/>
      <protection/>
    </xf>
    <xf numFmtId="1" fontId="3" fillId="0" borderId="0" xfId="58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left" vertical="center"/>
      <protection/>
    </xf>
    <xf numFmtId="1" fontId="3" fillId="0" borderId="11" xfId="0" applyNumberFormat="1" applyFont="1" applyFill="1" applyBorder="1" applyAlignment="1" applyProtection="1">
      <alignment horizontal="right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1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1" fontId="6" fillId="0" borderId="0" xfId="0" applyNumberFormat="1" applyFont="1" applyFill="1" applyAlignment="1" applyProtection="1" quotePrefix="1">
      <alignment horizontal="center" vertical="center"/>
      <protection/>
    </xf>
    <xf numFmtId="1" fontId="3" fillId="0" borderId="0" xfId="58" applyNumberFormat="1" applyFont="1" applyFill="1" applyAlignment="1" applyProtection="1">
      <alignment vertical="center"/>
      <protection/>
    </xf>
    <xf numFmtId="1" fontId="3" fillId="0" borderId="0" xfId="58" applyNumberFormat="1" applyFont="1" applyFill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left" vertical="center"/>
      <protection/>
    </xf>
    <xf numFmtId="1" fontId="6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left" vertical="center"/>
      <protection/>
    </xf>
    <xf numFmtId="167" fontId="6" fillId="0" borderId="0" xfId="0" applyNumberFormat="1" applyFont="1" applyFill="1" applyAlignment="1" applyProtection="1">
      <alignment horizontal="center" vertical="center"/>
      <protection/>
    </xf>
    <xf numFmtId="167" fontId="6" fillId="0" borderId="0" xfId="58" applyNumberFormat="1" applyFont="1" applyFill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 quotePrefix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left" vertical="center"/>
      <protection/>
    </xf>
    <xf numFmtId="1" fontId="3" fillId="0" borderId="13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left" vertical="center" wrapText="1"/>
      <protection/>
    </xf>
    <xf numFmtId="0" fontId="3" fillId="0" borderId="12" xfId="42" applyNumberFormat="1" applyFont="1" applyFill="1" applyBorder="1" applyAlignment="1" applyProtection="1">
      <alignment horizontal="right" vertical="center" wrapText="1"/>
      <protection/>
    </xf>
    <xf numFmtId="166" fontId="3" fillId="0" borderId="12" xfId="42" applyFont="1" applyFill="1" applyBorder="1" applyAlignment="1" applyProtection="1">
      <alignment horizontal="right" vertical="center" wrapText="1"/>
      <protection/>
    </xf>
    <xf numFmtId="166" fontId="3" fillId="0" borderId="0" xfId="42" applyFont="1" applyFill="1" applyAlignment="1" applyProtection="1">
      <alignment horizontal="right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/>
    </xf>
    <xf numFmtId="0" fontId="6" fillId="0" borderId="0" xfId="55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1" fontId="6" fillId="0" borderId="0" xfId="0" applyNumberFormat="1" applyFont="1" applyFill="1" applyAlignment="1" applyProtection="1">
      <alignment horizontal="left" vertical="center" wrapText="1"/>
      <protection/>
    </xf>
    <xf numFmtId="1" fontId="3" fillId="0" borderId="11" xfId="0" applyNumberFormat="1" applyFont="1" applyFill="1" applyBorder="1" applyAlignment="1" applyProtection="1">
      <alignment horizontal="right" vertical="center" wrapText="1"/>
      <protection/>
    </xf>
    <xf numFmtId="1" fontId="3" fillId="0" borderId="0" xfId="0" applyNumberFormat="1" applyFont="1" applyFill="1" applyBorder="1" applyAlignment="1" applyProtection="1">
      <alignment horizontal="right" vertical="center" wrapText="1"/>
      <protection/>
    </xf>
    <xf numFmtId="1" fontId="3" fillId="0" borderId="14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1" fontId="4" fillId="0" borderId="10" xfId="0" applyNumberFormat="1" applyFont="1" applyFill="1" applyBorder="1" applyAlignment="1" applyProtection="1">
      <alignment horizontal="right" vertical="center" wrapText="1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42" applyNumberFormat="1" applyFont="1" applyFill="1" applyBorder="1" applyAlignment="1" applyProtection="1">
      <alignment horizontal="right" vertical="center" wrapText="1"/>
      <protection/>
    </xf>
    <xf numFmtId="166" fontId="3" fillId="0" borderId="11" xfId="42" applyFont="1" applyFill="1" applyBorder="1" applyAlignment="1" applyProtection="1">
      <alignment horizontal="right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vertical="center" wrapText="1"/>
      <protection/>
    </xf>
    <xf numFmtId="166" fontId="3" fillId="0" borderId="13" xfId="42" applyFont="1" applyFill="1" applyBorder="1" applyAlignment="1" applyProtection="1">
      <alignment horizontal="right" vertical="center" wrapText="1"/>
      <protection/>
    </xf>
    <xf numFmtId="0" fontId="3" fillId="0" borderId="13" xfId="42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 quotePrefix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left" vertical="center" wrapText="1"/>
      <protection/>
    </xf>
    <xf numFmtId="1" fontId="3" fillId="0" borderId="12" xfId="0" applyNumberFormat="1" applyFont="1" applyFill="1" applyBorder="1" applyAlignment="1" applyProtection="1">
      <alignment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8" applyNumberFormat="1" applyFont="1" applyFill="1" applyAlignment="1" applyProtection="1">
      <alignment horizontal="center" vertical="center" wrapText="1"/>
      <protection/>
    </xf>
    <xf numFmtId="0" fontId="6" fillId="0" borderId="0" xfId="58" applyNumberFormat="1" applyFont="1" applyFill="1" applyAlignment="1" applyProtection="1">
      <alignment vertical="center" wrapText="1"/>
      <protection/>
    </xf>
    <xf numFmtId="1" fontId="3" fillId="0" borderId="12" xfId="58" applyNumberFormat="1" applyFont="1" applyFill="1" applyBorder="1" applyAlignment="1" applyProtection="1">
      <alignment horizontal="right" vertical="center" wrapText="1"/>
      <protection/>
    </xf>
    <xf numFmtId="1" fontId="6" fillId="0" borderId="0" xfId="0" applyNumberFormat="1" applyFont="1" applyFill="1" applyAlignment="1" applyProtection="1">
      <alignment horizontal="right" vertical="center" wrapText="1"/>
      <protection/>
    </xf>
    <xf numFmtId="1" fontId="6" fillId="0" borderId="11" xfId="0" applyNumberFormat="1" applyFont="1" applyFill="1" applyBorder="1" applyAlignment="1" applyProtection="1">
      <alignment horizontal="right" vertical="center" wrapText="1"/>
      <protection/>
    </xf>
    <xf numFmtId="1" fontId="6" fillId="0" borderId="0" xfId="0" applyNumberFormat="1" applyFont="1" applyFill="1" applyBorder="1" applyAlignment="1" applyProtection="1">
      <alignment horizontal="right" vertical="center" wrapText="1"/>
      <protection/>
    </xf>
    <xf numFmtId="1" fontId="6" fillId="0" borderId="13" xfId="0" applyNumberFormat="1" applyFont="1" applyFill="1" applyBorder="1" applyAlignment="1" applyProtection="1">
      <alignment horizontal="right" vertical="center" wrapText="1"/>
      <protection/>
    </xf>
    <xf numFmtId="1" fontId="3" fillId="0" borderId="0" xfId="0" applyNumberFormat="1" applyFont="1" applyFill="1" applyBorder="1" applyAlignment="1" applyProtection="1" quotePrefix="1">
      <alignment horizontal="right" vertical="center" wrapText="1"/>
      <protection/>
    </xf>
    <xf numFmtId="168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42" applyNumberFormat="1" applyFont="1" applyFill="1" applyBorder="1" applyAlignment="1" applyProtection="1">
      <alignment horizontal="right" vertical="center" wrapText="1"/>
      <protection/>
    </xf>
    <xf numFmtId="168" fontId="3" fillId="0" borderId="0" xfId="0" applyNumberFormat="1" applyFont="1" applyFill="1" applyBorder="1" applyAlignment="1" applyProtection="1">
      <alignment horizontal="center" vertical="center" wrapText="1"/>
      <protection/>
    </xf>
    <xf numFmtId="166" fontId="3" fillId="0" borderId="0" xfId="42" applyFont="1" applyFill="1" applyBorder="1" applyAlignment="1" applyProtection="1">
      <alignment horizontal="right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left" vertical="center" wrapText="1"/>
      <protection/>
    </xf>
    <xf numFmtId="1" fontId="3" fillId="0" borderId="12" xfId="0" applyNumberFormat="1" applyFont="1" applyFill="1" applyBorder="1" applyAlignment="1" applyProtection="1">
      <alignment horizontal="right" vertical="center" wrapText="1"/>
      <protection/>
    </xf>
    <xf numFmtId="168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58" applyNumberFormat="1" applyFont="1" applyFill="1" applyBorder="1" applyAlignment="1" applyProtection="1">
      <alignment vertical="center" wrapText="1"/>
      <protection/>
    </xf>
    <xf numFmtId="0" fontId="3" fillId="0" borderId="0" xfId="55" applyFont="1" applyFill="1" applyBorder="1" applyAlignment="1" applyProtection="1">
      <alignment horizontal="left" vertical="center" wrapText="1"/>
      <protection/>
    </xf>
    <xf numFmtId="0" fontId="3" fillId="0" borderId="12" xfId="42" applyNumberFormat="1" applyFont="1" applyFill="1" applyBorder="1" applyAlignment="1" applyProtection="1">
      <alignment horizontal="right" wrapText="1"/>
      <protection/>
    </xf>
    <xf numFmtId="166" fontId="3" fillId="0" borderId="0" xfId="42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166" fontId="3" fillId="0" borderId="0" xfId="42" applyFon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right" vertical="center" wrapText="1"/>
      <protection/>
    </xf>
    <xf numFmtId="166" fontId="3" fillId="0" borderId="0" xfId="42" applyFont="1" applyFill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 quotePrefix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 quotePrefix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 quotePrefix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6" applyNumberFormat="1" applyFont="1" applyFill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57" applyNumberFormat="1" applyFont="1" applyFill="1" applyAlignment="1">
      <alignment horizontal="center" vertical="top" wrapText="1"/>
      <protection/>
    </xf>
    <xf numFmtId="0" fontId="3" fillId="0" borderId="0" xfId="57" applyNumberFormat="1" applyFont="1" applyFill="1" applyAlignment="1" applyProtection="1">
      <alignment horizontal="left" vertical="top" wrapText="1"/>
      <protection/>
    </xf>
    <xf numFmtId="166" fontId="3" fillId="0" borderId="12" xfId="42" applyFont="1" applyFill="1" applyBorder="1" applyAlignment="1" applyProtection="1">
      <alignment horizontal="right" wrapText="1"/>
      <protection/>
    </xf>
    <xf numFmtId="0" fontId="6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5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center" vertical="center" wrapText="1"/>
      <protection/>
    </xf>
    <xf numFmtId="1" fontId="6" fillId="0" borderId="0" xfId="0" applyNumberFormat="1" applyFont="1" applyFill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 2004-05_2.6.04" xfId="55"/>
    <cellStyle name="Normal_budget for 03-04" xfId="56"/>
    <cellStyle name="Normal_DEMAND17" xfId="57"/>
    <cellStyle name="Normal_RECEIP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_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3$\Dem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3$\De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3$\Dem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3$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BudgetAtGlance"/>
      <sheetName val="AFS_details"/>
      <sheetName val="SUMMARY"/>
      <sheetName val="Contents"/>
      <sheetName val="EXP-MEMO"/>
      <sheetName val="RECEIPT"/>
      <sheetName val="AFS-DIS"/>
      <sheetName val="total"/>
      <sheetName val="AFS-RCT"/>
      <sheetName val="salaries"/>
    </sheetNames>
    <sheetDataSet>
      <sheetData sheetId="7">
        <row r="25">
          <cell r="C25">
            <v>37</v>
          </cell>
          <cell r="D25" t="str">
            <v>Customs</v>
          </cell>
        </row>
        <row r="30">
          <cell r="C30">
            <v>44</v>
          </cell>
          <cell r="D30" t="str">
            <v>Service Tax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50</v>
          </cell>
          <cell r="K162">
            <v>0</v>
          </cell>
          <cell r="L162">
            <v>50</v>
          </cell>
        </row>
        <row r="290">
          <cell r="D290">
            <v>0</v>
          </cell>
          <cell r="E290">
            <v>1456</v>
          </cell>
          <cell r="F290">
            <v>0</v>
          </cell>
          <cell r="G290">
            <v>1643</v>
          </cell>
          <cell r="H290">
            <v>0</v>
          </cell>
          <cell r="I290">
            <v>1643</v>
          </cell>
          <cell r="J290">
            <v>0</v>
          </cell>
          <cell r="K290">
            <v>1739</v>
          </cell>
          <cell r="L290">
            <v>1739</v>
          </cell>
        </row>
        <row r="315">
          <cell r="D315">
            <v>0</v>
          </cell>
          <cell r="E315">
            <v>1785</v>
          </cell>
          <cell r="F315">
            <v>0</v>
          </cell>
          <cell r="G315">
            <v>1944</v>
          </cell>
          <cell r="H315">
            <v>0</v>
          </cell>
          <cell r="I315">
            <v>1944</v>
          </cell>
          <cell r="J315">
            <v>0</v>
          </cell>
          <cell r="K315">
            <v>1924</v>
          </cell>
          <cell r="L315">
            <v>1924</v>
          </cell>
        </row>
        <row r="348">
          <cell r="D348">
            <v>5184</v>
          </cell>
          <cell r="E348">
            <v>1853</v>
          </cell>
          <cell r="F348">
            <v>2454</v>
          </cell>
          <cell r="G348">
            <v>1984</v>
          </cell>
          <cell r="H348">
            <v>2454</v>
          </cell>
          <cell r="I348">
            <v>1984</v>
          </cell>
          <cell r="J348">
            <v>4414</v>
          </cell>
          <cell r="K348">
            <v>1995</v>
          </cell>
          <cell r="L348">
            <v>6409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1831</v>
          </cell>
          <cell r="E76">
            <v>4522</v>
          </cell>
          <cell r="F76">
            <v>1295</v>
          </cell>
          <cell r="G76">
            <v>21463</v>
          </cell>
          <cell r="H76">
            <v>1295</v>
          </cell>
          <cell r="I76">
            <v>21463</v>
          </cell>
          <cell r="J76">
            <v>1880</v>
          </cell>
          <cell r="K76">
            <v>22953</v>
          </cell>
          <cell r="L76">
            <v>24833</v>
          </cell>
        </row>
        <row r="103">
          <cell r="D103">
            <v>0</v>
          </cell>
          <cell r="E103">
            <v>17</v>
          </cell>
          <cell r="F103">
            <v>0</v>
          </cell>
          <cell r="G103">
            <v>20</v>
          </cell>
          <cell r="H103">
            <v>0</v>
          </cell>
          <cell r="I103">
            <v>20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197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105</v>
          </cell>
          <cell r="K130">
            <v>0</v>
          </cell>
          <cell r="L130">
            <v>105</v>
          </cell>
        </row>
        <row r="237">
          <cell r="D237">
            <v>0</v>
          </cell>
          <cell r="E237">
            <v>0</v>
          </cell>
          <cell r="F237">
            <v>5553</v>
          </cell>
          <cell r="G237">
            <v>0</v>
          </cell>
          <cell r="H237">
            <v>5553</v>
          </cell>
          <cell r="I237">
            <v>0</v>
          </cell>
          <cell r="J237">
            <v>670</v>
          </cell>
          <cell r="K237">
            <v>0</v>
          </cell>
          <cell r="L237">
            <v>670</v>
          </cell>
        </row>
        <row r="253">
          <cell r="D253">
            <v>95699</v>
          </cell>
          <cell r="E253">
            <v>114356</v>
          </cell>
          <cell r="F253">
            <v>80279</v>
          </cell>
          <cell r="G253">
            <v>144788</v>
          </cell>
          <cell r="H253">
            <v>81279</v>
          </cell>
          <cell r="I253">
            <v>144788</v>
          </cell>
          <cell r="J253">
            <v>88047</v>
          </cell>
          <cell r="K253">
            <v>161618</v>
          </cell>
          <cell r="L253">
            <v>249665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G91"/>
  <sheetViews>
    <sheetView view="pageBreakPreview" zoomScaleSheetLayoutView="100" zoomScalePageLayoutView="0" workbookViewId="0" topLeftCell="A55">
      <selection activeCell="C70" sqref="C70"/>
    </sheetView>
  </sheetViews>
  <sheetFormatPr defaultColWidth="9.625" defaultRowHeight="12.75"/>
  <cols>
    <col min="1" max="1" width="4.875" style="1" bestFit="1" customWidth="1"/>
    <col min="2" max="2" width="6.00390625" style="10" bestFit="1" customWidth="1"/>
    <col min="3" max="3" width="45.625" style="1" customWidth="1"/>
    <col min="4" max="7" width="17.625" style="9" customWidth="1"/>
    <col min="8" max="16384" width="9.625" style="1" customWidth="1"/>
  </cols>
  <sheetData>
    <row r="2" spans="1:7" ht="14.25">
      <c r="A2" s="166" t="s">
        <v>0</v>
      </c>
      <c r="B2" s="166"/>
      <c r="C2" s="166"/>
      <c r="D2" s="166"/>
      <c r="E2" s="166"/>
      <c r="F2" s="166"/>
      <c r="G2" s="166"/>
    </row>
    <row r="3" spans="1:7" ht="14.25" thickBot="1">
      <c r="A3" s="2"/>
      <c r="B3" s="3"/>
      <c r="C3" s="2"/>
      <c r="D3" s="4"/>
      <c r="E3" s="4"/>
      <c r="F3" s="5"/>
      <c r="G3" s="6" t="s">
        <v>1</v>
      </c>
    </row>
    <row r="4" spans="1:7" ht="13.5" thickTop="1">
      <c r="A4" s="7"/>
      <c r="B4" s="8"/>
      <c r="E4" s="9" t="s">
        <v>2</v>
      </c>
      <c r="F4" s="9" t="s">
        <v>3</v>
      </c>
      <c r="G4" s="9" t="s">
        <v>2</v>
      </c>
    </row>
    <row r="5" spans="1:7" ht="12.75">
      <c r="A5" s="7"/>
      <c r="B5" s="8"/>
      <c r="C5" s="10" t="s">
        <v>4</v>
      </c>
      <c r="D5" s="9" t="s">
        <v>5</v>
      </c>
      <c r="E5" s="9" t="s">
        <v>6</v>
      </c>
      <c r="F5" s="9" t="s">
        <v>6</v>
      </c>
      <c r="G5" s="9" t="s">
        <v>6</v>
      </c>
    </row>
    <row r="6" spans="1:7" ht="13.5" thickBot="1">
      <c r="A6" s="2"/>
      <c r="B6" s="3"/>
      <c r="C6" s="2"/>
      <c r="D6" s="11" t="s">
        <v>7</v>
      </c>
      <c r="E6" s="11" t="s">
        <v>8</v>
      </c>
      <c r="F6" s="11" t="s">
        <v>8</v>
      </c>
      <c r="G6" s="12" t="s">
        <v>9</v>
      </c>
    </row>
    <row r="7" spans="1:7" ht="12.75" customHeight="1" thickTop="1">
      <c r="A7" s="7"/>
      <c r="B7" s="8"/>
      <c r="C7" s="7"/>
      <c r="D7" s="13"/>
      <c r="E7" s="13"/>
      <c r="F7" s="13"/>
      <c r="G7" s="14"/>
    </row>
    <row r="8" spans="2:3" ht="15.75" customHeight="1">
      <c r="B8" s="15" t="s">
        <v>10</v>
      </c>
      <c r="C8" s="16" t="s">
        <v>11</v>
      </c>
    </row>
    <row r="9" spans="2:3" ht="15.75" customHeight="1">
      <c r="B9" s="15" t="s">
        <v>12</v>
      </c>
      <c r="C9" s="16" t="s">
        <v>13</v>
      </c>
    </row>
    <row r="10" spans="1:7" ht="15.75" customHeight="1">
      <c r="A10" s="17"/>
      <c r="B10" s="18">
        <v>20</v>
      </c>
      <c r="C10" s="19" t="s">
        <v>14</v>
      </c>
      <c r="D10" s="20">
        <v>2407200</v>
      </c>
      <c r="E10" s="20">
        <v>2641800</v>
      </c>
      <c r="F10" s="20">
        <v>2546700</v>
      </c>
      <c r="G10" s="20">
        <v>2877900</v>
      </c>
    </row>
    <row r="11" spans="1:7" ht="25.5">
      <c r="A11" s="17"/>
      <c r="B11" s="21">
        <v>21</v>
      </c>
      <c r="C11" s="22" t="s">
        <v>15</v>
      </c>
      <c r="D11" s="20">
        <v>1222590</v>
      </c>
      <c r="E11" s="20">
        <v>1429350</v>
      </c>
      <c r="F11" s="20">
        <v>1508250</v>
      </c>
      <c r="G11" s="20">
        <v>1781456</v>
      </c>
    </row>
    <row r="12" spans="1:7" ht="24.75" customHeight="1">
      <c r="A12" s="17"/>
      <c r="B12" s="18">
        <v>28</v>
      </c>
      <c r="C12" s="23" t="s">
        <v>16</v>
      </c>
      <c r="D12" s="20">
        <v>48843</v>
      </c>
      <c r="E12" s="20">
        <v>56200</v>
      </c>
      <c r="F12" s="20">
        <v>60000</v>
      </c>
      <c r="G12" s="20">
        <v>70000</v>
      </c>
    </row>
    <row r="13" spans="1:7" ht="15.75" customHeight="1">
      <c r="A13" s="17" t="s">
        <v>17</v>
      </c>
      <c r="B13" s="24" t="s">
        <v>12</v>
      </c>
      <c r="C13" s="25" t="s">
        <v>13</v>
      </c>
      <c r="D13" s="26">
        <f>SUM(D10:D12)</f>
        <v>3678633</v>
      </c>
      <c r="E13" s="26">
        <f>SUM(E10:E12)</f>
        <v>4127350</v>
      </c>
      <c r="F13" s="26">
        <f>SUM(F10:F12)</f>
        <v>4114950</v>
      </c>
      <c r="G13" s="26">
        <f>SUM(G10:G12)</f>
        <v>4729356</v>
      </c>
    </row>
    <row r="14" spans="1:7" ht="12.75" customHeight="1">
      <c r="A14" s="17"/>
      <c r="B14" s="27"/>
      <c r="C14" s="25"/>
      <c r="D14" s="28"/>
      <c r="E14" s="28"/>
      <c r="F14" s="28"/>
      <c r="G14" s="28"/>
    </row>
    <row r="15" spans="1:7" ht="15.75" customHeight="1">
      <c r="A15" s="17"/>
      <c r="B15" s="24" t="s">
        <v>18</v>
      </c>
      <c r="C15" s="25" t="s">
        <v>19</v>
      </c>
      <c r="D15" s="20"/>
      <c r="E15" s="20"/>
      <c r="F15" s="20"/>
      <c r="G15" s="20"/>
    </row>
    <row r="16" spans="1:7" ht="15.75" customHeight="1">
      <c r="A16" s="17"/>
      <c r="B16" s="21">
        <v>29</v>
      </c>
      <c r="C16" s="29" t="s">
        <v>20</v>
      </c>
      <c r="D16" s="20">
        <v>46059</v>
      </c>
      <c r="E16" s="20">
        <v>54820</v>
      </c>
      <c r="F16" s="20">
        <v>54820</v>
      </c>
      <c r="G16" s="20">
        <v>65615</v>
      </c>
    </row>
    <row r="17" spans="1:7" ht="15.75" customHeight="1">
      <c r="A17" s="17"/>
      <c r="B17" s="21">
        <v>30</v>
      </c>
      <c r="C17" s="29" t="s">
        <v>21</v>
      </c>
      <c r="D17" s="20">
        <v>82691</v>
      </c>
      <c r="E17" s="20">
        <v>74700</v>
      </c>
      <c r="F17" s="20">
        <v>73700</v>
      </c>
      <c r="G17" s="20">
        <v>79120</v>
      </c>
    </row>
    <row r="18" spans="1:7" ht="15.75" customHeight="1">
      <c r="A18" s="17"/>
      <c r="B18" s="21">
        <v>32</v>
      </c>
      <c r="C18" s="29" t="s">
        <v>22</v>
      </c>
      <c r="D18" s="20">
        <v>9300</v>
      </c>
      <c r="E18" s="30">
        <v>9500</v>
      </c>
      <c r="F18" s="20">
        <v>6600</v>
      </c>
      <c r="G18" s="20">
        <v>7200</v>
      </c>
    </row>
    <row r="19" spans="1:7" ht="15.75" customHeight="1">
      <c r="A19" s="17" t="s">
        <v>17</v>
      </c>
      <c r="B19" s="24" t="s">
        <v>18</v>
      </c>
      <c r="C19" s="25" t="s">
        <v>23</v>
      </c>
      <c r="D19" s="26">
        <f>SUM(D16:D18)</f>
        <v>138050</v>
      </c>
      <c r="E19" s="26">
        <f>SUM(E16:E18)</f>
        <v>139020</v>
      </c>
      <c r="F19" s="26">
        <f>SUM(F16:F18)</f>
        <v>135120</v>
      </c>
      <c r="G19" s="26">
        <f>SUM(G16:G18)</f>
        <v>151935</v>
      </c>
    </row>
    <row r="20" spans="1:7" ht="12.75" customHeight="1">
      <c r="A20" s="17"/>
      <c r="B20" s="27"/>
      <c r="C20" s="25"/>
      <c r="D20" s="28"/>
      <c r="E20" s="28"/>
      <c r="F20" s="28"/>
      <c r="G20" s="28"/>
    </row>
    <row r="21" spans="1:7" ht="15.75" customHeight="1">
      <c r="A21" s="17"/>
      <c r="B21" s="31" t="s">
        <v>24</v>
      </c>
      <c r="C21" s="25" t="s">
        <v>25</v>
      </c>
      <c r="D21" s="20"/>
      <c r="E21" s="20"/>
      <c r="F21" s="20"/>
      <c r="G21" s="20"/>
    </row>
    <row r="22" spans="1:7" ht="15.75" customHeight="1">
      <c r="A22" s="17"/>
      <c r="B22" s="21">
        <f>'[1]RECEIPT'!C25</f>
        <v>37</v>
      </c>
      <c r="C22" s="29" t="str">
        <f>'[1]RECEIPT'!D25</f>
        <v>Customs</v>
      </c>
      <c r="D22" s="20">
        <v>1060500</v>
      </c>
      <c r="E22" s="20">
        <v>1314700</v>
      </c>
      <c r="F22" s="20">
        <v>1180700</v>
      </c>
      <c r="G22" s="20">
        <v>1343500</v>
      </c>
    </row>
    <row r="23" spans="1:7" ht="15.75" customHeight="1">
      <c r="A23" s="17"/>
      <c r="B23" s="18">
        <v>38</v>
      </c>
      <c r="C23" s="32" t="s">
        <v>26</v>
      </c>
      <c r="D23" s="33">
        <v>686100</v>
      </c>
      <c r="E23" s="33">
        <v>900300</v>
      </c>
      <c r="F23" s="33">
        <v>800500</v>
      </c>
      <c r="G23" s="33">
        <v>945900</v>
      </c>
    </row>
    <row r="24" spans="1:7" ht="15.75" customHeight="1">
      <c r="A24" s="17"/>
      <c r="B24" s="21">
        <v>39</v>
      </c>
      <c r="C24" s="29" t="s">
        <v>27</v>
      </c>
      <c r="D24" s="20">
        <v>962635</v>
      </c>
      <c r="E24" s="20">
        <v>950000</v>
      </c>
      <c r="F24" s="20">
        <v>950000</v>
      </c>
      <c r="G24" s="20">
        <v>1090000</v>
      </c>
    </row>
    <row r="25" spans="1:7" ht="15.75" customHeight="1">
      <c r="A25" s="17"/>
      <c r="B25" s="21">
        <v>40</v>
      </c>
      <c r="C25" s="29" t="s">
        <v>28</v>
      </c>
      <c r="D25" s="20">
        <v>1241863</v>
      </c>
      <c r="E25" s="20">
        <v>1871400</v>
      </c>
      <c r="F25" s="20">
        <v>2040000</v>
      </c>
      <c r="G25" s="20">
        <v>2250000</v>
      </c>
    </row>
    <row r="26" spans="1:7" ht="15.75" customHeight="1">
      <c r="A26" s="17"/>
      <c r="B26" s="21">
        <v>41</v>
      </c>
      <c r="C26" s="29" t="s">
        <v>29</v>
      </c>
      <c r="D26" s="20">
        <v>165627</v>
      </c>
      <c r="E26" s="20">
        <v>150000</v>
      </c>
      <c r="F26" s="20">
        <v>150000</v>
      </c>
      <c r="G26" s="20">
        <v>168000</v>
      </c>
    </row>
    <row r="27" spans="1:7" ht="15.75" customHeight="1">
      <c r="A27" s="17"/>
      <c r="B27" s="21">
        <f>'[1]RECEIPT'!C30</f>
        <v>44</v>
      </c>
      <c r="C27" s="29" t="str">
        <f>'[1]RECEIPT'!D30</f>
        <v>Service Tax</v>
      </c>
      <c r="D27" s="20">
        <v>730600</v>
      </c>
      <c r="E27" s="20">
        <v>935800</v>
      </c>
      <c r="F27" s="20">
        <v>942100</v>
      </c>
      <c r="G27" s="20">
        <v>1359600</v>
      </c>
    </row>
    <row r="28" spans="1:7" ht="15.75" customHeight="1">
      <c r="A28" s="17"/>
      <c r="B28" s="21">
        <v>45</v>
      </c>
      <c r="C28" s="29" t="s">
        <v>30</v>
      </c>
      <c r="D28" s="20">
        <v>391644</v>
      </c>
      <c r="E28" s="20">
        <v>376311</v>
      </c>
      <c r="F28" s="20">
        <v>374301</v>
      </c>
      <c r="G28" s="20">
        <v>533971</v>
      </c>
    </row>
    <row r="29" spans="1:7" ht="15.75" customHeight="1">
      <c r="A29" s="17" t="s">
        <v>17</v>
      </c>
      <c r="B29" s="31" t="s">
        <v>24</v>
      </c>
      <c r="C29" s="25" t="s">
        <v>25</v>
      </c>
      <c r="D29" s="26">
        <f>SUM(D22:D28)</f>
        <v>5238969</v>
      </c>
      <c r="E29" s="26">
        <f>SUM(E22:E28)</f>
        <v>6498511</v>
      </c>
      <c r="F29" s="26">
        <f>SUM(F22:F28)</f>
        <v>6437601</v>
      </c>
      <c r="G29" s="26">
        <f>SUM(G22:G28)</f>
        <v>7690971</v>
      </c>
    </row>
    <row r="30" spans="1:7" ht="12.75">
      <c r="A30" s="34" t="s">
        <v>17</v>
      </c>
      <c r="B30" s="35" t="s">
        <v>10</v>
      </c>
      <c r="C30" s="36" t="s">
        <v>11</v>
      </c>
      <c r="D30" s="26">
        <f>D29+D19+D13</f>
        <v>9055652</v>
      </c>
      <c r="E30" s="26">
        <f>E29+E19+E13</f>
        <v>10764881</v>
      </c>
      <c r="F30" s="26">
        <f>F29+F19+F13</f>
        <v>10687671</v>
      </c>
      <c r="G30" s="26">
        <f>G29+G19+G13</f>
        <v>12572262</v>
      </c>
    </row>
    <row r="31" spans="1:7" ht="12.75" hidden="1">
      <c r="A31" s="17"/>
      <c r="B31" s="27"/>
      <c r="C31" s="37"/>
      <c r="D31" s="20"/>
      <c r="E31" s="20"/>
      <c r="F31" s="20"/>
      <c r="G31" s="20"/>
    </row>
    <row r="32" spans="1:7" ht="14.25" customHeight="1">
      <c r="A32" s="17"/>
      <c r="B32" s="24" t="s">
        <v>31</v>
      </c>
      <c r="C32" s="25" t="s">
        <v>32</v>
      </c>
      <c r="D32" s="20"/>
      <c r="E32" s="20"/>
      <c r="F32" s="20"/>
      <c r="G32" s="20"/>
    </row>
    <row r="33" spans="1:7" ht="14.25" customHeight="1">
      <c r="A33" s="17"/>
      <c r="B33" s="24" t="s">
        <v>18</v>
      </c>
      <c r="C33" s="25" t="s">
        <v>33</v>
      </c>
      <c r="D33" s="20"/>
      <c r="E33" s="20"/>
      <c r="F33" s="20"/>
      <c r="G33" s="20"/>
    </row>
    <row r="34" spans="1:7" ht="14.25" customHeight="1">
      <c r="A34" s="17"/>
      <c r="B34" s="21">
        <v>49</v>
      </c>
      <c r="C34" s="17" t="s">
        <v>34</v>
      </c>
      <c r="D34" s="20">
        <v>293935</v>
      </c>
      <c r="E34" s="20">
        <v>211500</v>
      </c>
      <c r="F34" s="20">
        <v>211500</v>
      </c>
      <c r="G34" s="20">
        <v>288500</v>
      </c>
    </row>
    <row r="35" spans="1:7" ht="14.25" customHeight="1">
      <c r="A35" s="17"/>
      <c r="B35" s="21">
        <v>50</v>
      </c>
      <c r="C35" s="17" t="s">
        <v>35</v>
      </c>
      <c r="D35" s="20">
        <v>8</v>
      </c>
      <c r="E35" s="20">
        <v>2500</v>
      </c>
      <c r="F35" s="20">
        <v>4306</v>
      </c>
      <c r="G35" s="20">
        <v>10000</v>
      </c>
    </row>
    <row r="36" spans="1:7" ht="14.25" customHeight="1">
      <c r="A36" s="17" t="s">
        <v>17</v>
      </c>
      <c r="B36" s="24" t="s">
        <v>18</v>
      </c>
      <c r="C36" s="37" t="s">
        <v>33</v>
      </c>
      <c r="D36" s="26">
        <f>SUM(D34:D35)</f>
        <v>293943</v>
      </c>
      <c r="E36" s="26">
        <f>SUM(E34:E35)</f>
        <v>214000</v>
      </c>
      <c r="F36" s="26">
        <f>SUM(F34:F35)</f>
        <v>215806</v>
      </c>
      <c r="G36" s="26">
        <f>SUM(G34:G35)</f>
        <v>298500</v>
      </c>
    </row>
    <row r="37" spans="1:7" ht="9.75" customHeight="1">
      <c r="A37" s="17"/>
      <c r="B37" s="27"/>
      <c r="C37" s="37"/>
      <c r="D37" s="28"/>
      <c r="E37" s="28"/>
      <c r="F37" s="28"/>
      <c r="G37" s="28"/>
    </row>
    <row r="38" spans="1:7" ht="14.25" customHeight="1">
      <c r="A38" s="17"/>
      <c r="B38" s="24" t="s">
        <v>36</v>
      </c>
      <c r="C38" s="37" t="s">
        <v>37</v>
      </c>
      <c r="D38" s="20"/>
      <c r="E38" s="20"/>
      <c r="F38" s="20"/>
      <c r="G38" s="20"/>
    </row>
    <row r="39" spans="1:7" ht="14.25" customHeight="1">
      <c r="A39" s="17"/>
      <c r="B39" s="24" t="s">
        <v>38</v>
      </c>
      <c r="C39" s="37" t="s">
        <v>39</v>
      </c>
      <c r="D39" s="20"/>
      <c r="E39" s="20"/>
      <c r="F39" s="20"/>
      <c r="G39" s="20"/>
    </row>
    <row r="40" spans="1:7" ht="14.25" customHeight="1">
      <c r="A40" s="17"/>
      <c r="B40" s="21">
        <v>51</v>
      </c>
      <c r="C40" s="29" t="s">
        <v>40</v>
      </c>
      <c r="D40" s="20">
        <v>867</v>
      </c>
      <c r="E40" s="20">
        <v>900</v>
      </c>
      <c r="F40" s="20">
        <v>600</v>
      </c>
      <c r="G40" s="20">
        <v>800</v>
      </c>
    </row>
    <row r="41" spans="1:7" ht="14.25" customHeight="1">
      <c r="A41" s="17"/>
      <c r="B41" s="21">
        <v>55</v>
      </c>
      <c r="C41" s="29" t="s">
        <v>41</v>
      </c>
      <c r="D41" s="20">
        <v>128921</v>
      </c>
      <c r="E41" s="20">
        <v>448846</v>
      </c>
      <c r="F41" s="20">
        <v>448846</v>
      </c>
      <c r="G41" s="20">
        <v>502931</v>
      </c>
    </row>
    <row r="42" spans="1:7" ht="14.25" customHeight="1">
      <c r="A42" s="17"/>
      <c r="B42" s="21">
        <v>56</v>
      </c>
      <c r="C42" s="29" t="s">
        <v>42</v>
      </c>
      <c r="D42" s="30">
        <v>42</v>
      </c>
      <c r="E42" s="30">
        <v>300</v>
      </c>
      <c r="F42" s="30">
        <v>300</v>
      </c>
      <c r="G42" s="38">
        <v>300</v>
      </c>
    </row>
    <row r="43" spans="1:7" ht="14.25" customHeight="1">
      <c r="A43" s="17"/>
      <c r="B43" s="21">
        <v>58</v>
      </c>
      <c r="C43" s="29" t="s">
        <v>43</v>
      </c>
      <c r="D43" s="20">
        <v>19245</v>
      </c>
      <c r="E43" s="20">
        <v>15100</v>
      </c>
      <c r="F43" s="20">
        <v>15100</v>
      </c>
      <c r="G43" s="20">
        <v>18120</v>
      </c>
    </row>
    <row r="44" spans="1:7" ht="14.25" customHeight="1">
      <c r="A44" s="17"/>
      <c r="B44" s="21">
        <v>59</v>
      </c>
      <c r="C44" s="29" t="s">
        <v>44</v>
      </c>
      <c r="D44" s="20">
        <v>53806</v>
      </c>
      <c r="E44" s="20">
        <v>45600</v>
      </c>
      <c r="F44" s="20">
        <v>42139</v>
      </c>
      <c r="G44" s="20">
        <v>44567</v>
      </c>
    </row>
    <row r="45" spans="1:7" ht="14.25" customHeight="1">
      <c r="A45" s="17"/>
      <c r="B45" s="21">
        <v>70</v>
      </c>
      <c r="C45" s="29" t="s">
        <v>45</v>
      </c>
      <c r="D45" s="20">
        <v>66840</v>
      </c>
      <c r="E45" s="20">
        <v>30263</v>
      </c>
      <c r="F45" s="20">
        <v>38507</v>
      </c>
      <c r="G45" s="20">
        <v>42932</v>
      </c>
    </row>
    <row r="46" spans="1:7" ht="25.5">
      <c r="A46" s="17"/>
      <c r="B46" s="21">
        <v>71</v>
      </c>
      <c r="C46" s="22" t="s">
        <v>46</v>
      </c>
      <c r="D46" s="20">
        <v>48374</v>
      </c>
      <c r="E46" s="20">
        <v>48001</v>
      </c>
      <c r="F46" s="20">
        <v>48001</v>
      </c>
      <c r="G46" s="20">
        <v>49501</v>
      </c>
    </row>
    <row r="47" spans="1:7" ht="14.25" customHeight="1">
      <c r="A47" s="17"/>
      <c r="B47" s="21">
        <v>75</v>
      </c>
      <c r="C47" s="29" t="s">
        <v>47</v>
      </c>
      <c r="D47" s="20">
        <v>8439045</v>
      </c>
      <c r="E47" s="20">
        <v>7809902</v>
      </c>
      <c r="F47" s="20">
        <v>7809902</v>
      </c>
      <c r="G47" s="20">
        <v>7760350</v>
      </c>
    </row>
    <row r="48" spans="1:7" ht="14.25" customHeight="1">
      <c r="A48" s="39" t="s">
        <v>17</v>
      </c>
      <c r="B48" s="40" t="s">
        <v>38</v>
      </c>
      <c r="C48" s="41" t="s">
        <v>39</v>
      </c>
      <c r="D48" s="26">
        <f>SUM(D40:D47)</f>
        <v>8757140</v>
      </c>
      <c r="E48" s="26">
        <f>SUM(E40:E47)</f>
        <v>8398912</v>
      </c>
      <c r="F48" s="26">
        <f>SUM(F40:F47)</f>
        <v>8403395</v>
      </c>
      <c r="G48" s="26">
        <f>SUM(G40:G47)</f>
        <v>8419501</v>
      </c>
    </row>
    <row r="49" spans="1:7" ht="9.75" customHeight="1">
      <c r="A49" s="17"/>
      <c r="B49" s="27"/>
      <c r="C49" s="29"/>
      <c r="D49" s="28"/>
      <c r="E49" s="28"/>
      <c r="F49" s="28"/>
      <c r="G49" s="28"/>
    </row>
    <row r="50" spans="1:7" ht="14.25" customHeight="1">
      <c r="A50" s="17"/>
      <c r="B50" s="24" t="s">
        <v>48</v>
      </c>
      <c r="C50" s="25" t="s">
        <v>49</v>
      </c>
      <c r="D50" s="20"/>
      <c r="E50" s="20"/>
      <c r="F50" s="20"/>
      <c r="G50" s="20"/>
    </row>
    <row r="51" spans="1:7" ht="12.75" customHeight="1">
      <c r="A51" s="17"/>
      <c r="B51" s="42">
        <v>202</v>
      </c>
      <c r="C51" s="29" t="s">
        <v>50</v>
      </c>
      <c r="D51" s="20">
        <v>13496</v>
      </c>
      <c r="E51" s="20">
        <v>14017</v>
      </c>
      <c r="F51" s="20">
        <v>13220</v>
      </c>
      <c r="G51" s="20">
        <v>16940</v>
      </c>
    </row>
    <row r="52" spans="1:7" ht="12.75" customHeight="1">
      <c r="A52" s="17"/>
      <c r="B52" s="42">
        <v>210</v>
      </c>
      <c r="C52" s="29" t="s">
        <v>51</v>
      </c>
      <c r="D52" s="20">
        <v>12744</v>
      </c>
      <c r="E52" s="20">
        <v>12700</v>
      </c>
      <c r="F52" s="20">
        <v>12700</v>
      </c>
      <c r="G52" s="20">
        <v>12700</v>
      </c>
    </row>
    <row r="53" spans="1:7" ht="12.75" customHeight="1">
      <c r="A53" s="17"/>
      <c r="B53" s="42">
        <v>215</v>
      </c>
      <c r="C53" s="29" t="s">
        <v>52</v>
      </c>
      <c r="D53" s="20">
        <v>28985</v>
      </c>
      <c r="E53" s="20">
        <v>34030</v>
      </c>
      <c r="F53" s="20">
        <v>33971</v>
      </c>
      <c r="G53" s="20">
        <v>38660</v>
      </c>
    </row>
    <row r="54" spans="1:7" ht="12.75" customHeight="1">
      <c r="A54" s="17"/>
      <c r="B54" s="42">
        <v>216</v>
      </c>
      <c r="C54" s="29" t="s">
        <v>53</v>
      </c>
      <c r="D54" s="20">
        <v>5267</v>
      </c>
      <c r="E54" s="20">
        <v>5200</v>
      </c>
      <c r="F54" s="20">
        <v>5200</v>
      </c>
      <c r="G54" s="20">
        <v>5500</v>
      </c>
    </row>
    <row r="55" spans="1:7" ht="12.75" customHeight="1">
      <c r="A55" s="17"/>
      <c r="B55" s="43">
        <v>217</v>
      </c>
      <c r="C55" s="19" t="s">
        <v>54</v>
      </c>
      <c r="D55" s="20">
        <v>16659</v>
      </c>
      <c r="E55" s="20">
        <v>17545</v>
      </c>
      <c r="F55" s="20">
        <v>7747</v>
      </c>
      <c r="G55" s="20">
        <v>4885</v>
      </c>
    </row>
    <row r="56" spans="1:7" ht="12.75" customHeight="1">
      <c r="A56" s="17"/>
      <c r="B56" s="42">
        <v>220</v>
      </c>
      <c r="C56" s="29" t="s">
        <v>55</v>
      </c>
      <c r="D56" s="20">
        <v>1758</v>
      </c>
      <c r="E56" s="20">
        <v>1502</v>
      </c>
      <c r="F56" s="20">
        <v>1502</v>
      </c>
      <c r="G56" s="20">
        <v>1502</v>
      </c>
    </row>
    <row r="57" spans="1:7" ht="12.75" customHeight="1">
      <c r="A57" s="17"/>
      <c r="B57" s="42">
        <v>230</v>
      </c>
      <c r="C57" s="29" t="s">
        <v>56</v>
      </c>
      <c r="D57" s="20">
        <v>2778</v>
      </c>
      <c r="E57" s="20">
        <v>1200</v>
      </c>
      <c r="F57" s="20">
        <v>1200</v>
      </c>
      <c r="G57" s="20">
        <v>1440</v>
      </c>
    </row>
    <row r="58" spans="1:7" ht="12.75" customHeight="1">
      <c r="A58" s="17"/>
      <c r="B58" s="44">
        <v>235</v>
      </c>
      <c r="C58" s="45" t="s">
        <v>57</v>
      </c>
      <c r="D58" s="28">
        <v>52</v>
      </c>
      <c r="E58" s="28">
        <v>125</v>
      </c>
      <c r="F58" s="28">
        <v>125</v>
      </c>
      <c r="G58" s="28">
        <v>125</v>
      </c>
    </row>
    <row r="59" spans="1:7" ht="12.75" customHeight="1">
      <c r="A59" s="39"/>
      <c r="B59" s="44">
        <v>250</v>
      </c>
      <c r="C59" s="45" t="s">
        <v>58</v>
      </c>
      <c r="D59" s="28">
        <v>1081</v>
      </c>
      <c r="E59" s="28">
        <v>700</v>
      </c>
      <c r="F59" s="28">
        <v>600</v>
      </c>
      <c r="G59" s="28">
        <v>600</v>
      </c>
    </row>
    <row r="60" spans="1:7" ht="14.25" customHeight="1">
      <c r="A60" s="34" t="s">
        <v>17</v>
      </c>
      <c r="B60" s="35" t="s">
        <v>48</v>
      </c>
      <c r="C60" s="36" t="s">
        <v>49</v>
      </c>
      <c r="D60" s="26">
        <f>SUM(D51:D59)</f>
        <v>82820</v>
      </c>
      <c r="E60" s="26">
        <f>SUM(E51:E59)</f>
        <v>87019</v>
      </c>
      <c r="F60" s="26">
        <f>SUM(F51:F59)</f>
        <v>76265</v>
      </c>
      <c r="G60" s="26">
        <f>SUM(G51:G59)</f>
        <v>82352</v>
      </c>
    </row>
    <row r="61" spans="1:7" ht="0.75" customHeight="1">
      <c r="A61" s="17"/>
      <c r="B61" s="46"/>
      <c r="C61" s="41"/>
      <c r="D61" s="28"/>
      <c r="E61" s="28"/>
      <c r="F61" s="28"/>
      <c r="G61" s="28"/>
    </row>
    <row r="62" spans="1:7" ht="13.5" customHeight="1">
      <c r="A62" s="17"/>
      <c r="B62" s="40" t="s">
        <v>59</v>
      </c>
      <c r="C62" s="41" t="s">
        <v>60</v>
      </c>
      <c r="D62" s="28"/>
      <c r="E62" s="28"/>
      <c r="F62" s="28"/>
      <c r="G62" s="28"/>
    </row>
    <row r="63" spans="1:7" ht="13.5" customHeight="1">
      <c r="A63" s="17"/>
      <c r="B63" s="44">
        <v>401</v>
      </c>
      <c r="C63" s="45" t="s">
        <v>61</v>
      </c>
      <c r="D63" s="28">
        <v>4565</v>
      </c>
      <c r="E63" s="28">
        <v>4660</v>
      </c>
      <c r="F63" s="28">
        <v>4450</v>
      </c>
      <c r="G63" s="28">
        <v>5300</v>
      </c>
    </row>
    <row r="64" spans="1:7" ht="13.5" customHeight="1">
      <c r="A64" s="17"/>
      <c r="B64" s="44">
        <v>403</v>
      </c>
      <c r="C64" s="45" t="s">
        <v>62</v>
      </c>
      <c r="D64" s="28">
        <v>4847</v>
      </c>
      <c r="E64" s="28">
        <v>4435</v>
      </c>
      <c r="F64" s="28">
        <v>4435</v>
      </c>
      <c r="G64" s="28">
        <v>5197</v>
      </c>
    </row>
    <row r="65" spans="1:7" ht="13.5" customHeight="1">
      <c r="A65" s="17"/>
      <c r="B65" s="42">
        <v>405</v>
      </c>
      <c r="C65" s="29" t="s">
        <v>63</v>
      </c>
      <c r="D65" s="20">
        <v>465</v>
      </c>
      <c r="E65" s="20">
        <v>233</v>
      </c>
      <c r="F65" s="20">
        <v>233</v>
      </c>
      <c r="G65" s="20">
        <v>250</v>
      </c>
    </row>
    <row r="66" spans="1:7" ht="13.5" customHeight="1">
      <c r="A66" s="39"/>
      <c r="B66" s="44">
        <v>406</v>
      </c>
      <c r="C66" s="45" t="s">
        <v>64</v>
      </c>
      <c r="D66" s="28">
        <v>125305</v>
      </c>
      <c r="E66" s="28">
        <v>134800</v>
      </c>
      <c r="F66" s="28">
        <v>134800</v>
      </c>
      <c r="G66" s="28">
        <v>153500</v>
      </c>
    </row>
    <row r="67" spans="1:7" ht="13.5" customHeight="1">
      <c r="A67" s="39"/>
      <c r="B67" s="44">
        <v>407</v>
      </c>
      <c r="C67" s="45" t="s">
        <v>65</v>
      </c>
      <c r="D67" s="28">
        <v>25897</v>
      </c>
      <c r="E67" s="28">
        <v>32000</v>
      </c>
      <c r="F67" s="28">
        <v>32000</v>
      </c>
      <c r="G67" s="28">
        <v>35000</v>
      </c>
    </row>
    <row r="68" spans="1:7" ht="13.5" customHeight="1">
      <c r="A68" s="39"/>
      <c r="B68" s="44">
        <v>408</v>
      </c>
      <c r="C68" s="45" t="s">
        <v>66</v>
      </c>
      <c r="D68" s="28">
        <v>1611</v>
      </c>
      <c r="E68" s="28">
        <v>1500</v>
      </c>
      <c r="F68" s="28">
        <v>700</v>
      </c>
      <c r="G68" s="28">
        <v>700</v>
      </c>
    </row>
    <row r="69" spans="1:7" ht="13.5" customHeight="1">
      <c r="A69" s="17"/>
      <c r="B69" s="42">
        <v>425</v>
      </c>
      <c r="C69" s="29" t="s">
        <v>67</v>
      </c>
      <c r="D69" s="20">
        <v>27</v>
      </c>
      <c r="E69" s="20">
        <v>40</v>
      </c>
      <c r="F69" s="20">
        <v>16</v>
      </c>
      <c r="G69" s="20">
        <v>16</v>
      </c>
    </row>
    <row r="70" spans="1:7" ht="13.5" customHeight="1">
      <c r="A70" s="17"/>
      <c r="B70" s="42">
        <v>515</v>
      </c>
      <c r="C70" s="29" t="s">
        <v>68</v>
      </c>
      <c r="D70" s="20">
        <v>12459</v>
      </c>
      <c r="E70" s="20">
        <v>23200</v>
      </c>
      <c r="F70" s="20">
        <v>12000</v>
      </c>
      <c r="G70" s="20">
        <v>15000</v>
      </c>
    </row>
    <row r="71" spans="1:7" ht="13.5" customHeight="1">
      <c r="A71" s="17"/>
      <c r="B71" s="42">
        <v>702</v>
      </c>
      <c r="C71" s="29" t="s">
        <v>69</v>
      </c>
      <c r="D71" s="20">
        <v>2842</v>
      </c>
      <c r="E71" s="20">
        <v>4221</v>
      </c>
      <c r="F71" s="20">
        <v>3000</v>
      </c>
      <c r="G71" s="20">
        <v>3000</v>
      </c>
    </row>
    <row r="72" spans="1:7" ht="13.5" customHeight="1">
      <c r="A72" s="17"/>
      <c r="B72" s="42">
        <v>801</v>
      </c>
      <c r="C72" s="29" t="s">
        <v>70</v>
      </c>
      <c r="D72" s="20">
        <v>797014</v>
      </c>
      <c r="E72" s="20">
        <v>1000500</v>
      </c>
      <c r="F72" s="20">
        <v>1000500</v>
      </c>
      <c r="G72" s="20">
        <v>1101000</v>
      </c>
    </row>
    <row r="73" spans="1:7" ht="13.5" customHeight="1">
      <c r="A73" s="17"/>
      <c r="B73" s="42">
        <v>851</v>
      </c>
      <c r="C73" s="29" t="s">
        <v>71</v>
      </c>
      <c r="D73" s="20">
        <v>1036</v>
      </c>
      <c r="E73" s="20">
        <v>2500</v>
      </c>
      <c r="F73" s="20">
        <v>2500</v>
      </c>
      <c r="G73" s="20">
        <v>2500</v>
      </c>
    </row>
    <row r="74" spans="1:7" ht="13.5" customHeight="1">
      <c r="A74" s="17"/>
      <c r="B74" s="42">
        <v>852</v>
      </c>
      <c r="C74" s="29" t="s">
        <v>72</v>
      </c>
      <c r="D74" s="20">
        <v>5414</v>
      </c>
      <c r="E74" s="20">
        <v>3500</v>
      </c>
      <c r="F74" s="20">
        <v>2500</v>
      </c>
      <c r="G74" s="20">
        <v>4001</v>
      </c>
    </row>
    <row r="75" spans="1:7" ht="13.5" customHeight="1">
      <c r="A75" s="17"/>
      <c r="B75" s="42">
        <v>853</v>
      </c>
      <c r="C75" s="29" t="s">
        <v>73</v>
      </c>
      <c r="D75" s="20">
        <v>1638</v>
      </c>
      <c r="E75" s="20">
        <v>1700</v>
      </c>
      <c r="F75" s="20">
        <v>1700</v>
      </c>
      <c r="G75" s="20">
        <v>1700</v>
      </c>
    </row>
    <row r="76" spans="1:7" ht="13.5" customHeight="1">
      <c r="A76" s="17"/>
      <c r="B76" s="24">
        <v>1054</v>
      </c>
      <c r="C76" s="29" t="s">
        <v>74</v>
      </c>
      <c r="D76" s="20" t="s">
        <v>75</v>
      </c>
      <c r="E76" s="20" t="s">
        <v>75</v>
      </c>
      <c r="F76" s="20" t="s">
        <v>75</v>
      </c>
      <c r="G76" s="20" t="s">
        <v>75</v>
      </c>
    </row>
    <row r="77" spans="1:7" ht="13.5" customHeight="1">
      <c r="A77" s="17"/>
      <c r="B77" s="24">
        <v>1055</v>
      </c>
      <c r="C77" s="29" t="s">
        <v>76</v>
      </c>
      <c r="D77" s="20">
        <v>308908</v>
      </c>
      <c r="E77" s="20">
        <v>290500</v>
      </c>
      <c r="F77" s="20">
        <v>317700</v>
      </c>
      <c r="G77" s="20">
        <v>360400</v>
      </c>
    </row>
    <row r="78" spans="1:7" ht="13.5" customHeight="1">
      <c r="A78" s="17"/>
      <c r="B78" s="24">
        <v>1452</v>
      </c>
      <c r="C78" s="29" t="s">
        <v>77</v>
      </c>
      <c r="D78" s="20">
        <v>18398</v>
      </c>
      <c r="E78" s="20">
        <v>50000</v>
      </c>
      <c r="F78" s="20">
        <v>50000</v>
      </c>
      <c r="G78" s="20">
        <v>56000</v>
      </c>
    </row>
    <row r="79" spans="1:7" ht="13.5" customHeight="1">
      <c r="A79" s="17"/>
      <c r="B79" s="24">
        <v>1475</v>
      </c>
      <c r="C79" s="29" t="s">
        <v>78</v>
      </c>
      <c r="D79" s="20">
        <v>1382</v>
      </c>
      <c r="E79" s="20">
        <v>1300</v>
      </c>
      <c r="F79" s="20">
        <v>400</v>
      </c>
      <c r="G79" s="20">
        <v>1350</v>
      </c>
    </row>
    <row r="80" spans="1:7" ht="13.5" customHeight="1">
      <c r="A80" s="17" t="s">
        <v>17</v>
      </c>
      <c r="B80" s="24" t="s">
        <v>59</v>
      </c>
      <c r="C80" s="25" t="s">
        <v>60</v>
      </c>
      <c r="D80" s="26">
        <f>SUM(D63:D79)</f>
        <v>1311808</v>
      </c>
      <c r="E80" s="26">
        <f>SUM(E63:E79)</f>
        <v>1555089</v>
      </c>
      <c r="F80" s="26">
        <f>SUM(F63:F79)</f>
        <v>1566934</v>
      </c>
      <c r="G80" s="26">
        <f>SUM(G63:G79)</f>
        <v>1744914</v>
      </c>
    </row>
    <row r="81" spans="1:7" ht="13.5" customHeight="1">
      <c r="A81" s="17" t="s">
        <v>17</v>
      </c>
      <c r="B81" s="31" t="s">
        <v>24</v>
      </c>
      <c r="C81" s="25" t="s">
        <v>79</v>
      </c>
      <c r="D81" s="20">
        <f>D80+D60+D48</f>
        <v>10151768</v>
      </c>
      <c r="E81" s="20">
        <f>E80+E60+E48</f>
        <v>10041020</v>
      </c>
      <c r="F81" s="20">
        <f>F80+F60+F48</f>
        <v>10046594</v>
      </c>
      <c r="G81" s="20">
        <f>G80+G60+G48</f>
        <v>10246767</v>
      </c>
    </row>
    <row r="82" spans="1:7" ht="13.5" customHeight="1">
      <c r="A82" s="17" t="s">
        <v>17</v>
      </c>
      <c r="B82" s="24" t="s">
        <v>31</v>
      </c>
      <c r="C82" s="25" t="s">
        <v>32</v>
      </c>
      <c r="D82" s="26">
        <f>D81+D36</f>
        <v>10445711</v>
      </c>
      <c r="E82" s="26">
        <f>E81+E36</f>
        <v>10255020</v>
      </c>
      <c r="F82" s="26">
        <f>F81+F36</f>
        <v>10262400</v>
      </c>
      <c r="G82" s="26">
        <f>G81+G36</f>
        <v>10545267</v>
      </c>
    </row>
    <row r="83" spans="1:7" ht="13.5" customHeight="1">
      <c r="A83" s="39" t="s">
        <v>17</v>
      </c>
      <c r="B83" s="47" t="s">
        <v>80</v>
      </c>
      <c r="C83" s="41" t="s">
        <v>81</v>
      </c>
      <c r="D83" s="26">
        <f>D82+D30</f>
        <v>19501363</v>
      </c>
      <c r="E83" s="26">
        <f>E82+E30</f>
        <v>21019901</v>
      </c>
      <c r="F83" s="26">
        <f>F82+F30</f>
        <v>20950071</v>
      </c>
      <c r="G83" s="26">
        <f>G82+G30</f>
        <v>23117529</v>
      </c>
    </row>
    <row r="84" spans="1:7" ht="9" customHeight="1">
      <c r="A84" s="39"/>
      <c r="B84" s="47"/>
      <c r="C84" s="41"/>
      <c r="D84" s="28"/>
      <c r="E84" s="28"/>
      <c r="F84" s="28"/>
      <c r="G84" s="28"/>
    </row>
    <row r="85" spans="1:7" ht="13.5" customHeight="1">
      <c r="A85" s="17"/>
      <c r="B85" s="24" t="s">
        <v>82</v>
      </c>
      <c r="C85" s="25" t="s">
        <v>83</v>
      </c>
      <c r="D85" s="20"/>
      <c r="E85" s="20"/>
      <c r="F85" s="20"/>
      <c r="G85" s="20"/>
    </row>
    <row r="86" spans="1:7" ht="13.5" customHeight="1">
      <c r="A86" s="17"/>
      <c r="B86" s="24">
        <v>1601</v>
      </c>
      <c r="C86" s="29" t="s">
        <v>84</v>
      </c>
      <c r="D86" s="20">
        <v>17224982</v>
      </c>
      <c r="E86" s="20">
        <v>26909184</v>
      </c>
      <c r="F86" s="20">
        <v>27005299</v>
      </c>
      <c r="G86" s="20">
        <v>26841952</v>
      </c>
    </row>
    <row r="87" spans="1:7" ht="13.5" customHeight="1">
      <c r="A87" s="39" t="s">
        <v>17</v>
      </c>
      <c r="B87" s="40" t="s">
        <v>82</v>
      </c>
      <c r="C87" s="41" t="s">
        <v>83</v>
      </c>
      <c r="D87" s="26">
        <f>SUM(D86:D86)</f>
        <v>17224982</v>
      </c>
      <c r="E87" s="26">
        <f>SUM(E86:E86)</f>
        <v>26909184</v>
      </c>
      <c r="F87" s="26">
        <f>SUM(F86:F86)</f>
        <v>27005299</v>
      </c>
      <c r="G87" s="26">
        <f>SUM(G86:G86)</f>
        <v>26841952</v>
      </c>
    </row>
    <row r="88" spans="1:7" ht="13.5" customHeight="1" thickBot="1">
      <c r="A88" s="48" t="s">
        <v>17</v>
      </c>
      <c r="B88" s="49"/>
      <c r="C88" s="50" t="s">
        <v>85</v>
      </c>
      <c r="D88" s="51">
        <f>D87+D83</f>
        <v>36726345</v>
      </c>
      <c r="E88" s="51">
        <f>E87+E83</f>
        <v>47929085</v>
      </c>
      <c r="F88" s="51">
        <f>F87+F83</f>
        <v>47955370</v>
      </c>
      <c r="G88" s="51">
        <f>G87+G83</f>
        <v>49959481</v>
      </c>
    </row>
    <row r="89" spans="1:7" ht="13.5" thickTop="1">
      <c r="A89" s="17"/>
      <c r="B89" s="27"/>
      <c r="C89" s="17"/>
      <c r="D89" s="20"/>
      <c r="E89" s="20"/>
      <c r="F89" s="20"/>
      <c r="G89" s="20"/>
    </row>
    <row r="90" spans="1:7" ht="12.75">
      <c r="A90" s="17"/>
      <c r="B90" s="27"/>
      <c r="C90" s="17"/>
      <c r="D90" s="20"/>
      <c r="E90" s="20"/>
      <c r="F90" s="20"/>
      <c r="G90" s="20"/>
    </row>
    <row r="91" spans="1:7" ht="12.75">
      <c r="A91" s="17"/>
      <c r="B91" s="27"/>
      <c r="C91" s="17"/>
      <c r="D91" s="20"/>
      <c r="E91" s="20"/>
      <c r="F91" s="20"/>
      <c r="G91" s="20"/>
    </row>
  </sheetData>
  <sheetProtection/>
  <mergeCells count="1">
    <mergeCell ref="A2:G2"/>
  </mergeCells>
  <printOptions horizontalCentered="1"/>
  <pageMargins left="1.19488189" right="0.748031496062992" top="0.748031496062992" bottom="0.94488188976378" header="0.511811023622047" footer="0.669291338582677"/>
  <pageSetup firstPageNumber="1" useFirstPageNumber="1" horizontalDpi="600" verticalDpi="600" orientation="landscape" paperSize="9" r:id="rId1"/>
  <headerFooter scaleWithDoc="0">
    <oddFooter>&amp;C&amp;"Times New Roman,Bold"&amp;11&amp;P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64"/>
  <sheetViews>
    <sheetView view="pageBreakPreview" zoomScaleNormal="85" zoomScaleSheetLayoutView="100" zoomScalePageLayoutView="0" workbookViewId="0" topLeftCell="A157">
      <selection activeCell="C160" sqref="C160"/>
    </sheetView>
  </sheetViews>
  <sheetFormatPr defaultColWidth="9.625" defaultRowHeight="12.75"/>
  <cols>
    <col min="1" max="1" width="5.125" style="122" customWidth="1"/>
    <col min="2" max="2" width="5.125" style="129" customWidth="1"/>
    <col min="3" max="3" width="40.625" style="122" customWidth="1"/>
    <col min="4" max="12" width="8.375" style="122" customWidth="1"/>
    <col min="13" max="16384" width="9.625" style="122" customWidth="1"/>
  </cols>
  <sheetData>
    <row r="1" spans="1:12" ht="14.25">
      <c r="A1" s="167" t="s">
        <v>191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4.25" thickBot="1">
      <c r="A2" s="123"/>
      <c r="B2" s="124"/>
      <c r="C2" s="123"/>
      <c r="D2" s="123"/>
      <c r="E2" s="123"/>
      <c r="F2" s="123"/>
      <c r="G2" s="123"/>
      <c r="H2" s="123"/>
      <c r="I2" s="123"/>
      <c r="J2" s="125"/>
      <c r="K2" s="123"/>
      <c r="L2" s="126" t="s">
        <v>1</v>
      </c>
    </row>
    <row r="3" spans="1:12" ht="13.5" thickTop="1">
      <c r="A3" s="127"/>
      <c r="B3" s="128"/>
      <c r="D3" s="168" t="s">
        <v>192</v>
      </c>
      <c r="E3" s="168"/>
      <c r="F3" s="168" t="s">
        <v>193</v>
      </c>
      <c r="G3" s="168"/>
      <c r="H3" s="169" t="s">
        <v>194</v>
      </c>
      <c r="I3" s="169"/>
      <c r="J3" s="168" t="s">
        <v>193</v>
      </c>
      <c r="K3" s="168"/>
      <c r="L3" s="168"/>
    </row>
    <row r="4" spans="1:12" ht="12.75">
      <c r="A4" s="127"/>
      <c r="B4" s="128"/>
      <c r="C4" s="129" t="s">
        <v>195</v>
      </c>
      <c r="D4" s="169" t="s">
        <v>196</v>
      </c>
      <c r="E4" s="169"/>
      <c r="F4" s="169" t="s">
        <v>197</v>
      </c>
      <c r="G4" s="169"/>
      <c r="H4" s="169" t="s">
        <v>197</v>
      </c>
      <c r="I4" s="169"/>
      <c r="J4" s="169" t="s">
        <v>9</v>
      </c>
      <c r="K4" s="169"/>
      <c r="L4" s="169"/>
    </row>
    <row r="5" spans="1:12" ht="13.5" thickBot="1">
      <c r="A5" s="123"/>
      <c r="B5" s="124"/>
      <c r="C5" s="123"/>
      <c r="D5" s="130" t="s">
        <v>198</v>
      </c>
      <c r="E5" s="130" t="s">
        <v>199</v>
      </c>
      <c r="F5" s="130" t="s">
        <v>198</v>
      </c>
      <c r="G5" s="130" t="s">
        <v>199</v>
      </c>
      <c r="H5" s="130" t="s">
        <v>198</v>
      </c>
      <c r="I5" s="130" t="s">
        <v>199</v>
      </c>
      <c r="J5" s="130" t="s">
        <v>198</v>
      </c>
      <c r="K5" s="130" t="s">
        <v>199</v>
      </c>
      <c r="L5" s="130" t="s">
        <v>17</v>
      </c>
    </row>
    <row r="6" spans="1:12" ht="6.75" customHeight="1" thickTop="1">
      <c r="A6" s="127"/>
      <c r="B6" s="128"/>
      <c r="C6" s="127"/>
      <c r="D6" s="131"/>
      <c r="E6" s="131"/>
      <c r="F6" s="131"/>
      <c r="G6" s="131"/>
      <c r="H6" s="131"/>
      <c r="I6" s="131"/>
      <c r="J6" s="131"/>
      <c r="K6" s="131"/>
      <c r="L6" s="131"/>
    </row>
    <row r="7" spans="2:10" ht="12.75">
      <c r="B7" s="132" t="s">
        <v>10</v>
      </c>
      <c r="C7" s="133" t="s">
        <v>200</v>
      </c>
      <c r="D7" s="129"/>
      <c r="F7" s="129"/>
      <c r="H7" s="129"/>
      <c r="J7" s="129"/>
    </row>
    <row r="8" spans="2:12" ht="12.75">
      <c r="B8" s="132" t="s">
        <v>12</v>
      </c>
      <c r="C8" s="134" t="s">
        <v>201</v>
      </c>
      <c r="D8" s="135"/>
      <c r="E8" s="136"/>
      <c r="F8" s="135"/>
      <c r="G8" s="136"/>
      <c r="H8" s="135"/>
      <c r="I8" s="136"/>
      <c r="J8" s="135"/>
      <c r="K8" s="136"/>
      <c r="L8" s="136"/>
    </row>
    <row r="9" spans="2:12" ht="12.75">
      <c r="B9" s="132">
        <v>2011</v>
      </c>
      <c r="C9" s="137" t="s">
        <v>202</v>
      </c>
      <c r="D9" s="105">
        <v>0</v>
      </c>
      <c r="E9" s="114">
        <v>122521</v>
      </c>
      <c r="F9" s="105">
        <v>0</v>
      </c>
      <c r="G9" s="114">
        <v>115785</v>
      </c>
      <c r="H9" s="105">
        <v>0</v>
      </c>
      <c r="I9" s="114">
        <v>115785</v>
      </c>
      <c r="J9" s="105">
        <v>0</v>
      </c>
      <c r="K9" s="114">
        <v>129686</v>
      </c>
      <c r="L9" s="114">
        <v>129686</v>
      </c>
    </row>
    <row r="10" spans="2:12" ht="25.5">
      <c r="B10" s="132">
        <v>2012</v>
      </c>
      <c r="C10" s="137" t="s">
        <v>203</v>
      </c>
      <c r="D10" s="58">
        <v>0</v>
      </c>
      <c r="E10" s="115">
        <v>44287</v>
      </c>
      <c r="F10" s="58">
        <v>0</v>
      </c>
      <c r="G10" s="115">
        <v>48216</v>
      </c>
      <c r="H10" s="58">
        <v>0</v>
      </c>
      <c r="I10" s="115">
        <v>48216</v>
      </c>
      <c r="J10" s="58">
        <v>0</v>
      </c>
      <c r="K10" s="115">
        <v>52873</v>
      </c>
      <c r="L10" s="115">
        <v>52873</v>
      </c>
    </row>
    <row r="11" spans="2:12" ht="12.75">
      <c r="B11" s="132">
        <v>2013</v>
      </c>
      <c r="C11" s="137" t="s">
        <v>204</v>
      </c>
      <c r="D11" s="58">
        <v>0</v>
      </c>
      <c r="E11" s="115">
        <v>82493</v>
      </c>
      <c r="F11" s="58">
        <v>0</v>
      </c>
      <c r="G11" s="115">
        <v>88175</v>
      </c>
      <c r="H11" s="58">
        <v>0</v>
      </c>
      <c r="I11" s="115">
        <v>88175</v>
      </c>
      <c r="J11" s="58">
        <v>0</v>
      </c>
      <c r="K11" s="115">
        <v>110058</v>
      </c>
      <c r="L11" s="115">
        <v>110058</v>
      </c>
    </row>
    <row r="12" spans="2:12" ht="12.75">
      <c r="B12" s="132">
        <v>2014</v>
      </c>
      <c r="C12" s="137" t="s">
        <v>104</v>
      </c>
      <c r="D12" s="58">
        <v>0</v>
      </c>
      <c r="E12" s="115">
        <v>161283</v>
      </c>
      <c r="F12" s="58">
        <v>0</v>
      </c>
      <c r="G12" s="115">
        <v>239091</v>
      </c>
      <c r="H12" s="58">
        <v>0</v>
      </c>
      <c r="I12" s="115">
        <v>239091</v>
      </c>
      <c r="J12" s="58">
        <v>0</v>
      </c>
      <c r="K12" s="115">
        <v>270841</v>
      </c>
      <c r="L12" s="115">
        <v>270841</v>
      </c>
    </row>
    <row r="13" spans="2:12" ht="12.75">
      <c r="B13" s="132">
        <v>2015</v>
      </c>
      <c r="C13" s="137" t="s">
        <v>205</v>
      </c>
      <c r="D13" s="58">
        <v>0</v>
      </c>
      <c r="E13" s="30">
        <v>44099</v>
      </c>
      <c r="F13" s="58">
        <v>0</v>
      </c>
      <c r="G13" s="30">
        <v>51378</v>
      </c>
      <c r="H13" s="58">
        <v>0</v>
      </c>
      <c r="I13" s="30">
        <v>51378</v>
      </c>
      <c r="J13" s="58">
        <v>0</v>
      </c>
      <c r="K13" s="30">
        <v>71691</v>
      </c>
      <c r="L13" s="30">
        <v>71691</v>
      </c>
    </row>
    <row r="14" spans="1:12" ht="12.75">
      <c r="A14" s="122" t="s">
        <v>17</v>
      </c>
      <c r="B14" s="132" t="s">
        <v>12</v>
      </c>
      <c r="C14" s="134" t="s">
        <v>201</v>
      </c>
      <c r="D14" s="82" t="s">
        <v>75</v>
      </c>
      <c r="E14" s="138">
        <f>SUM(E9:E13)</f>
        <v>454683</v>
      </c>
      <c r="F14" s="82" t="s">
        <v>75</v>
      </c>
      <c r="G14" s="138">
        <f>SUM(G9:G13)</f>
        <v>542645</v>
      </c>
      <c r="H14" s="82" t="s">
        <v>75</v>
      </c>
      <c r="I14" s="81">
        <f>SUM(I9:I13)</f>
        <v>542645</v>
      </c>
      <c r="J14" s="82">
        <f>SUM(J9:J13)</f>
        <v>0</v>
      </c>
      <c r="K14" s="138">
        <f>SUM(K9:K13)</f>
        <v>635149</v>
      </c>
      <c r="L14" s="138">
        <f>SUM(J14:K14)</f>
        <v>635149</v>
      </c>
    </row>
    <row r="15" spans="3:12" ht="6.75" customHeight="1">
      <c r="C15" s="134"/>
      <c r="D15" s="105"/>
      <c r="E15" s="114"/>
      <c r="F15" s="105"/>
      <c r="G15" s="114"/>
      <c r="H15" s="105"/>
      <c r="I15" s="114"/>
      <c r="J15" s="105"/>
      <c r="K15" s="114"/>
      <c r="L15" s="114"/>
    </row>
    <row r="16" spans="2:12" ht="12.75">
      <c r="B16" s="132" t="s">
        <v>18</v>
      </c>
      <c r="C16" s="134" t="s">
        <v>206</v>
      </c>
      <c r="D16" s="139"/>
      <c r="E16" s="136"/>
      <c r="F16" s="139"/>
      <c r="G16" s="136"/>
      <c r="H16" s="139"/>
      <c r="I16" s="136"/>
      <c r="J16" s="139"/>
      <c r="K16" s="136"/>
      <c r="L16" s="136"/>
    </row>
    <row r="17" spans="2:12" ht="12.75">
      <c r="B17" s="129" t="s">
        <v>207</v>
      </c>
      <c r="C17" s="137" t="s">
        <v>208</v>
      </c>
      <c r="D17" s="139"/>
      <c r="E17" s="136"/>
      <c r="F17" s="139"/>
      <c r="G17" s="136"/>
      <c r="H17" s="139"/>
      <c r="I17" s="136"/>
      <c r="J17" s="139"/>
      <c r="K17" s="136"/>
      <c r="L17" s="136"/>
    </row>
    <row r="18" spans="2:12" ht="12.75">
      <c r="B18" s="132">
        <v>2020</v>
      </c>
      <c r="C18" s="137" t="s">
        <v>208</v>
      </c>
      <c r="D18" s="105">
        <v>0</v>
      </c>
      <c r="E18" s="114">
        <v>13765</v>
      </c>
      <c r="F18" s="105">
        <v>0</v>
      </c>
      <c r="G18" s="114">
        <v>16147</v>
      </c>
      <c r="H18" s="105">
        <v>0</v>
      </c>
      <c r="I18" s="114">
        <v>16147</v>
      </c>
      <c r="J18" s="105">
        <v>0</v>
      </c>
      <c r="K18" s="114">
        <v>11295</v>
      </c>
      <c r="L18" s="114">
        <v>11295</v>
      </c>
    </row>
    <row r="19" spans="2:12" ht="25.5">
      <c r="B19" s="129" t="s">
        <v>48</v>
      </c>
      <c r="C19" s="137" t="s">
        <v>209</v>
      </c>
      <c r="D19" s="114"/>
      <c r="E19" s="114"/>
      <c r="F19" s="114"/>
      <c r="G19" s="114"/>
      <c r="H19" s="114"/>
      <c r="I19" s="114"/>
      <c r="J19" s="114"/>
      <c r="K19" s="114"/>
      <c r="L19" s="114"/>
    </row>
    <row r="20" spans="2:12" ht="12.75">
      <c r="B20" s="132">
        <v>2029</v>
      </c>
      <c r="C20" s="137" t="s">
        <v>20</v>
      </c>
      <c r="D20" s="115">
        <v>411</v>
      </c>
      <c r="E20" s="115">
        <v>100975</v>
      </c>
      <c r="F20" s="115">
        <v>279</v>
      </c>
      <c r="G20" s="115">
        <v>125053</v>
      </c>
      <c r="H20" s="115">
        <v>279</v>
      </c>
      <c r="I20" s="115">
        <v>125053</v>
      </c>
      <c r="J20" s="58">
        <v>0</v>
      </c>
      <c r="K20" s="115">
        <v>136041</v>
      </c>
      <c r="L20" s="115">
        <v>136041</v>
      </c>
    </row>
    <row r="21" spans="2:12" ht="12.75">
      <c r="B21" s="132">
        <v>2030</v>
      </c>
      <c r="C21" s="137" t="s">
        <v>210</v>
      </c>
      <c r="D21" s="57">
        <v>0</v>
      </c>
      <c r="E21" s="140">
        <v>1258</v>
      </c>
      <c r="F21" s="57">
        <v>0</v>
      </c>
      <c r="G21" s="140">
        <v>2000</v>
      </c>
      <c r="H21" s="57">
        <v>0</v>
      </c>
      <c r="I21" s="140">
        <v>2000</v>
      </c>
      <c r="J21" s="57">
        <v>0</v>
      </c>
      <c r="K21" s="140">
        <v>2000</v>
      </c>
      <c r="L21" s="140">
        <v>2000</v>
      </c>
    </row>
    <row r="22" spans="1:12" ht="25.5">
      <c r="A22" s="122" t="s">
        <v>17</v>
      </c>
      <c r="B22" s="129" t="s">
        <v>48</v>
      </c>
      <c r="C22" s="137" t="s">
        <v>211</v>
      </c>
      <c r="D22" s="140">
        <f>D20+D21</f>
        <v>411</v>
      </c>
      <c r="E22" s="140">
        <f aca="true" t="shared" si="0" ref="E22:L22">E20+E21</f>
        <v>102233</v>
      </c>
      <c r="F22" s="140">
        <f t="shared" si="0"/>
        <v>279</v>
      </c>
      <c r="G22" s="140">
        <f t="shared" si="0"/>
        <v>127053</v>
      </c>
      <c r="H22" s="140">
        <f t="shared" si="0"/>
        <v>279</v>
      </c>
      <c r="I22" s="140">
        <f t="shared" si="0"/>
        <v>127053</v>
      </c>
      <c r="J22" s="57">
        <f t="shared" si="0"/>
        <v>0</v>
      </c>
      <c r="K22" s="140">
        <f t="shared" si="0"/>
        <v>138041</v>
      </c>
      <c r="L22" s="140">
        <f t="shared" si="0"/>
        <v>138041</v>
      </c>
    </row>
    <row r="23" spans="2:12" ht="12.75">
      <c r="B23" s="129" t="s">
        <v>59</v>
      </c>
      <c r="C23" s="137" t="s">
        <v>212</v>
      </c>
      <c r="D23" s="115"/>
      <c r="E23" s="115"/>
      <c r="F23" s="115"/>
      <c r="G23" s="115"/>
      <c r="H23" s="115"/>
      <c r="I23" s="115"/>
      <c r="J23" s="115"/>
      <c r="K23" s="115"/>
      <c r="L23" s="115"/>
    </row>
    <row r="24" spans="2:12" ht="12.75">
      <c r="B24" s="132">
        <v>2039</v>
      </c>
      <c r="C24" s="137" t="s">
        <v>27</v>
      </c>
      <c r="D24" s="58">
        <v>0</v>
      </c>
      <c r="E24" s="115">
        <v>38711</v>
      </c>
      <c r="F24" s="58">
        <v>0</v>
      </c>
      <c r="G24" s="115">
        <v>44581</v>
      </c>
      <c r="H24" s="58">
        <v>0</v>
      </c>
      <c r="I24" s="115">
        <v>44581</v>
      </c>
      <c r="J24" s="58">
        <v>0</v>
      </c>
      <c r="K24" s="115">
        <v>48330</v>
      </c>
      <c r="L24" s="115">
        <v>48330</v>
      </c>
    </row>
    <row r="25" spans="2:12" ht="12.75">
      <c r="B25" s="132">
        <v>2040</v>
      </c>
      <c r="C25" s="137" t="s">
        <v>28</v>
      </c>
      <c r="D25" s="30">
        <v>24323</v>
      </c>
      <c r="E25" s="115">
        <v>36426</v>
      </c>
      <c r="F25" s="115">
        <v>23000</v>
      </c>
      <c r="G25" s="115">
        <v>45181</v>
      </c>
      <c r="H25" s="30">
        <v>23000</v>
      </c>
      <c r="I25" s="115">
        <v>45181</v>
      </c>
      <c r="J25" s="30">
        <v>40300</v>
      </c>
      <c r="K25" s="115">
        <v>46029</v>
      </c>
      <c r="L25" s="115">
        <v>86329</v>
      </c>
    </row>
    <row r="26" spans="2:12" ht="12.75">
      <c r="B26" s="132">
        <v>2041</v>
      </c>
      <c r="C26" s="137" t="s">
        <v>29</v>
      </c>
      <c r="D26" s="58">
        <v>0</v>
      </c>
      <c r="E26" s="115">
        <v>13186</v>
      </c>
      <c r="F26" s="58">
        <v>0</v>
      </c>
      <c r="G26" s="115">
        <v>14747</v>
      </c>
      <c r="H26" s="58">
        <v>0</v>
      </c>
      <c r="I26" s="115">
        <v>14747</v>
      </c>
      <c r="J26" s="58">
        <v>0</v>
      </c>
      <c r="K26" s="115">
        <v>19019</v>
      </c>
      <c r="L26" s="115">
        <v>19019</v>
      </c>
    </row>
    <row r="27" spans="2:12" ht="25.5">
      <c r="B27" s="132">
        <v>2045</v>
      </c>
      <c r="C27" s="137" t="s">
        <v>213</v>
      </c>
      <c r="D27" s="56">
        <v>17982</v>
      </c>
      <c r="E27" s="56">
        <v>183065</v>
      </c>
      <c r="F27" s="57">
        <v>0</v>
      </c>
      <c r="G27" s="56">
        <v>319104</v>
      </c>
      <c r="H27" s="57">
        <v>0</v>
      </c>
      <c r="I27" s="56">
        <v>319104</v>
      </c>
      <c r="J27" s="57">
        <v>0</v>
      </c>
      <c r="K27" s="56">
        <v>470521</v>
      </c>
      <c r="L27" s="56">
        <v>470521</v>
      </c>
    </row>
    <row r="28" spans="1:12" ht="12.75">
      <c r="A28" s="122" t="s">
        <v>17</v>
      </c>
      <c r="B28" s="129" t="s">
        <v>59</v>
      </c>
      <c r="C28" s="137" t="s">
        <v>212</v>
      </c>
      <c r="D28" s="140">
        <f aca="true" t="shared" si="1" ref="D28:K28">SUM(D24:D27)</f>
        <v>42305</v>
      </c>
      <c r="E28" s="140">
        <f t="shared" si="1"/>
        <v>271388</v>
      </c>
      <c r="F28" s="140">
        <f t="shared" si="1"/>
        <v>23000</v>
      </c>
      <c r="G28" s="140">
        <f t="shared" si="1"/>
        <v>423613</v>
      </c>
      <c r="H28" s="56">
        <f t="shared" si="1"/>
        <v>23000</v>
      </c>
      <c r="I28" s="140">
        <f t="shared" si="1"/>
        <v>423613</v>
      </c>
      <c r="J28" s="140">
        <f t="shared" si="1"/>
        <v>40300</v>
      </c>
      <c r="K28" s="140">
        <f t="shared" si="1"/>
        <v>583899</v>
      </c>
      <c r="L28" s="140">
        <f>SUM(J28:K28)</f>
        <v>624199</v>
      </c>
    </row>
    <row r="29" spans="1:12" ht="12.75">
      <c r="A29" s="122" t="s">
        <v>17</v>
      </c>
      <c r="B29" s="141" t="s">
        <v>18</v>
      </c>
      <c r="C29" s="142" t="s">
        <v>206</v>
      </c>
      <c r="D29" s="138">
        <f aca="true" t="shared" si="2" ref="D29:K29">D28+D22+D18</f>
        <v>42716</v>
      </c>
      <c r="E29" s="138">
        <f t="shared" si="2"/>
        <v>387386</v>
      </c>
      <c r="F29" s="138">
        <f t="shared" si="2"/>
        <v>23279</v>
      </c>
      <c r="G29" s="138">
        <f t="shared" si="2"/>
        <v>566813</v>
      </c>
      <c r="H29" s="138">
        <f t="shared" si="2"/>
        <v>23279</v>
      </c>
      <c r="I29" s="138">
        <f t="shared" si="2"/>
        <v>566813</v>
      </c>
      <c r="J29" s="138">
        <f t="shared" si="2"/>
        <v>40300</v>
      </c>
      <c r="K29" s="138">
        <f t="shared" si="2"/>
        <v>733235</v>
      </c>
      <c r="L29" s="138">
        <f>SUM(J29:K29)</f>
        <v>773535</v>
      </c>
    </row>
    <row r="30" spans="1:12" ht="6.75" customHeight="1">
      <c r="A30" s="127"/>
      <c r="B30" s="128"/>
      <c r="C30" s="118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2:12" ht="12.75">
      <c r="B31" s="143" t="s">
        <v>24</v>
      </c>
      <c r="C31" s="134" t="s">
        <v>214</v>
      </c>
      <c r="D31" s="115"/>
      <c r="E31" s="115"/>
      <c r="F31" s="115"/>
      <c r="G31" s="115"/>
      <c r="H31" s="115"/>
      <c r="I31" s="115"/>
      <c r="J31" s="115"/>
      <c r="K31" s="115"/>
      <c r="L31" s="115"/>
    </row>
    <row r="32" spans="2:12" ht="25.5">
      <c r="B32" s="132">
        <v>2048</v>
      </c>
      <c r="C32" s="137" t="s">
        <v>215</v>
      </c>
      <c r="D32" s="58">
        <v>0</v>
      </c>
      <c r="E32" s="115">
        <v>120000</v>
      </c>
      <c r="F32" s="58">
        <v>0</v>
      </c>
      <c r="G32" s="115">
        <v>120000</v>
      </c>
      <c r="H32" s="58">
        <v>0</v>
      </c>
      <c r="I32" s="115">
        <v>120000</v>
      </c>
      <c r="J32" s="58">
        <v>0</v>
      </c>
      <c r="K32" s="115">
        <v>120000</v>
      </c>
      <c r="L32" s="115">
        <v>120000</v>
      </c>
    </row>
    <row r="33" spans="1:12" ht="12.75">
      <c r="A33" s="127"/>
      <c r="B33" s="141">
        <v>2049</v>
      </c>
      <c r="C33" s="118" t="s">
        <v>216</v>
      </c>
      <c r="D33" s="57">
        <v>0</v>
      </c>
      <c r="E33" s="140">
        <v>1908323</v>
      </c>
      <c r="F33" s="57">
        <v>0</v>
      </c>
      <c r="G33" s="140">
        <v>2013783</v>
      </c>
      <c r="H33" s="57">
        <v>0</v>
      </c>
      <c r="I33" s="140">
        <v>2013783</v>
      </c>
      <c r="J33" s="57">
        <v>0</v>
      </c>
      <c r="K33" s="140">
        <v>2067179</v>
      </c>
      <c r="L33" s="140">
        <v>2067179</v>
      </c>
    </row>
    <row r="34" spans="1:12" ht="12.75">
      <c r="A34" s="144" t="s">
        <v>17</v>
      </c>
      <c r="B34" s="145" t="s">
        <v>24</v>
      </c>
      <c r="C34" s="146" t="s">
        <v>217</v>
      </c>
      <c r="D34" s="57" t="s">
        <v>75</v>
      </c>
      <c r="E34" s="140">
        <f>SUM(E32:E33)</f>
        <v>2028323</v>
      </c>
      <c r="F34" s="57" t="s">
        <v>75</v>
      </c>
      <c r="G34" s="140">
        <f>SUM(G32:G33)</f>
        <v>2133783</v>
      </c>
      <c r="H34" s="57" t="s">
        <v>75</v>
      </c>
      <c r="I34" s="140">
        <f>SUM(I32:I33)</f>
        <v>2133783</v>
      </c>
      <c r="J34" s="57" t="s">
        <v>75</v>
      </c>
      <c r="K34" s="140">
        <f>SUM(K32:K33)</f>
        <v>2187179</v>
      </c>
      <c r="L34" s="140">
        <f>SUM(J34:K34)</f>
        <v>2187179</v>
      </c>
    </row>
    <row r="35" spans="3:12" ht="3" customHeight="1">
      <c r="C35" s="137"/>
      <c r="D35" s="105"/>
      <c r="E35" s="114"/>
      <c r="F35" s="105"/>
      <c r="G35" s="114"/>
      <c r="H35" s="105"/>
      <c r="I35" s="114"/>
      <c r="J35" s="105"/>
      <c r="K35" s="114"/>
      <c r="L35" s="114"/>
    </row>
    <row r="36" spans="2:12" ht="12.75">
      <c r="B36" s="132" t="s">
        <v>218</v>
      </c>
      <c r="C36" s="134" t="s">
        <v>219</v>
      </c>
      <c r="D36" s="30"/>
      <c r="E36" s="115"/>
      <c r="F36" s="58"/>
      <c r="G36" s="115"/>
      <c r="H36" s="58"/>
      <c r="I36" s="115"/>
      <c r="J36" s="58"/>
      <c r="K36" s="115"/>
      <c r="L36" s="115"/>
    </row>
    <row r="37" spans="2:12" ht="12.75">
      <c r="B37" s="132">
        <v>2051</v>
      </c>
      <c r="C37" s="137" t="s">
        <v>220</v>
      </c>
      <c r="D37" s="105">
        <v>0</v>
      </c>
      <c r="E37" s="114">
        <v>24637</v>
      </c>
      <c r="F37" s="105">
        <v>0</v>
      </c>
      <c r="G37" s="114">
        <v>23350</v>
      </c>
      <c r="H37" s="105">
        <v>0</v>
      </c>
      <c r="I37" s="114">
        <v>23350</v>
      </c>
      <c r="J37" s="105">
        <v>0</v>
      </c>
      <c r="K37" s="114">
        <v>27028</v>
      </c>
      <c r="L37" s="114">
        <v>27028</v>
      </c>
    </row>
    <row r="38" spans="2:12" ht="12.75">
      <c r="B38" s="132">
        <v>2052</v>
      </c>
      <c r="C38" s="137" t="s">
        <v>221</v>
      </c>
      <c r="D38" s="30">
        <v>2000</v>
      </c>
      <c r="E38" s="115">
        <v>238032</v>
      </c>
      <c r="F38" s="58">
        <v>0</v>
      </c>
      <c r="G38" s="115">
        <v>271721</v>
      </c>
      <c r="H38" s="58">
        <v>0</v>
      </c>
      <c r="I38" s="115">
        <v>271721</v>
      </c>
      <c r="J38" s="30">
        <v>10000</v>
      </c>
      <c r="K38" s="115">
        <v>313895</v>
      </c>
      <c r="L38" s="115">
        <v>323895</v>
      </c>
    </row>
    <row r="39" spans="2:12" ht="12.75">
      <c r="B39" s="132">
        <v>2053</v>
      </c>
      <c r="C39" s="137" t="s">
        <v>222</v>
      </c>
      <c r="D39" s="58">
        <v>0</v>
      </c>
      <c r="E39" s="115">
        <v>82053</v>
      </c>
      <c r="F39" s="58">
        <v>0</v>
      </c>
      <c r="G39" s="115">
        <v>89841</v>
      </c>
      <c r="H39" s="58">
        <v>0</v>
      </c>
      <c r="I39" s="115">
        <v>89841</v>
      </c>
      <c r="J39" s="58">
        <v>0</v>
      </c>
      <c r="K39" s="115">
        <v>98540</v>
      </c>
      <c r="L39" s="115">
        <v>98540</v>
      </c>
    </row>
    <row r="40" spans="2:12" ht="12.75">
      <c r="B40" s="132">
        <v>2054</v>
      </c>
      <c r="C40" s="137" t="s">
        <v>223</v>
      </c>
      <c r="D40" s="58">
        <v>0</v>
      </c>
      <c r="E40" s="115">
        <v>113530</v>
      </c>
      <c r="F40" s="58">
        <v>0</v>
      </c>
      <c r="G40" s="115">
        <v>128612</v>
      </c>
      <c r="H40" s="58">
        <v>0</v>
      </c>
      <c r="I40" s="115">
        <v>128612</v>
      </c>
      <c r="J40" s="30">
        <v>14400</v>
      </c>
      <c r="K40" s="115">
        <v>140693</v>
      </c>
      <c r="L40" s="115">
        <v>155093</v>
      </c>
    </row>
    <row r="41" spans="2:12" ht="12.75">
      <c r="B41" s="132">
        <v>2055</v>
      </c>
      <c r="C41" s="137" t="s">
        <v>41</v>
      </c>
      <c r="D41" s="30">
        <v>700</v>
      </c>
      <c r="E41" s="115">
        <v>1727424</v>
      </c>
      <c r="F41" s="30">
        <v>6200</v>
      </c>
      <c r="G41" s="115">
        <v>2270881</v>
      </c>
      <c r="H41" s="30">
        <v>1200</v>
      </c>
      <c r="I41" s="115">
        <v>2270881</v>
      </c>
      <c r="J41" s="30">
        <v>75300</v>
      </c>
      <c r="K41" s="115">
        <v>2323838</v>
      </c>
      <c r="L41" s="115">
        <v>2399138</v>
      </c>
    </row>
    <row r="42" spans="2:12" ht="12.75">
      <c r="B42" s="132">
        <v>2056</v>
      </c>
      <c r="C42" s="137" t="s">
        <v>42</v>
      </c>
      <c r="D42" s="58">
        <v>0</v>
      </c>
      <c r="E42" s="115">
        <v>43501</v>
      </c>
      <c r="F42" s="58">
        <v>0</v>
      </c>
      <c r="G42" s="115">
        <v>47100</v>
      </c>
      <c r="H42" s="58">
        <v>0</v>
      </c>
      <c r="I42" s="115">
        <v>47100</v>
      </c>
      <c r="J42" s="58">
        <v>0</v>
      </c>
      <c r="K42" s="115">
        <v>52561</v>
      </c>
      <c r="L42" s="115">
        <v>52561</v>
      </c>
    </row>
    <row r="43" spans="2:12" ht="12.75">
      <c r="B43" s="132">
        <v>2058</v>
      </c>
      <c r="C43" s="137" t="s">
        <v>43</v>
      </c>
      <c r="D43" s="115">
        <v>15133</v>
      </c>
      <c r="E43" s="115">
        <v>40718</v>
      </c>
      <c r="F43" s="115">
        <v>8782</v>
      </c>
      <c r="G43" s="115">
        <v>47119</v>
      </c>
      <c r="H43" s="115">
        <v>13782</v>
      </c>
      <c r="I43" s="115">
        <v>47119</v>
      </c>
      <c r="J43" s="115">
        <v>17700</v>
      </c>
      <c r="K43" s="115">
        <v>50396</v>
      </c>
      <c r="L43" s="115">
        <v>68096</v>
      </c>
    </row>
    <row r="44" spans="2:12" ht="12.75">
      <c r="B44" s="132">
        <v>2059</v>
      </c>
      <c r="C44" s="137" t="s">
        <v>44</v>
      </c>
      <c r="D44" s="115">
        <v>57213</v>
      </c>
      <c r="E44" s="115">
        <v>119210</v>
      </c>
      <c r="F44" s="115">
        <v>21142</v>
      </c>
      <c r="G44" s="115">
        <v>135956</v>
      </c>
      <c r="H44" s="115">
        <v>21143</v>
      </c>
      <c r="I44" s="115">
        <v>135956</v>
      </c>
      <c r="J44" s="115">
        <v>382156</v>
      </c>
      <c r="K44" s="115">
        <v>150300</v>
      </c>
      <c r="L44" s="115">
        <v>532456</v>
      </c>
    </row>
    <row r="45" spans="2:12" ht="12.75">
      <c r="B45" s="132">
        <v>2070</v>
      </c>
      <c r="C45" s="137" t="s">
        <v>45</v>
      </c>
      <c r="D45" s="115">
        <v>232397</v>
      </c>
      <c r="E45" s="115">
        <v>106712</v>
      </c>
      <c r="F45" s="115">
        <v>255408</v>
      </c>
      <c r="G45" s="115">
        <v>208492</v>
      </c>
      <c r="H45" s="115">
        <v>255408</v>
      </c>
      <c r="I45" s="115">
        <v>208492</v>
      </c>
      <c r="J45" s="115">
        <v>386483</v>
      </c>
      <c r="K45" s="115">
        <v>235992</v>
      </c>
      <c r="L45" s="115">
        <v>622475</v>
      </c>
    </row>
    <row r="46" spans="1:12" ht="12.75">
      <c r="A46" s="122" t="s">
        <v>17</v>
      </c>
      <c r="B46" s="132" t="s">
        <v>218</v>
      </c>
      <c r="C46" s="134" t="s">
        <v>219</v>
      </c>
      <c r="D46" s="138">
        <f aca="true" t="shared" si="3" ref="D46:I46">SUM(D37:D45)</f>
        <v>307443</v>
      </c>
      <c r="E46" s="138">
        <f t="shared" si="3"/>
        <v>2495817</v>
      </c>
      <c r="F46" s="138">
        <f t="shared" si="3"/>
        <v>291532</v>
      </c>
      <c r="G46" s="138">
        <f t="shared" si="3"/>
        <v>3223072</v>
      </c>
      <c r="H46" s="138">
        <f t="shared" si="3"/>
        <v>291533</v>
      </c>
      <c r="I46" s="138">
        <f t="shared" si="3"/>
        <v>3223072</v>
      </c>
      <c r="J46" s="138">
        <f>SUM(J37:J45)</f>
        <v>886039</v>
      </c>
      <c r="K46" s="138">
        <f>SUM(K37:K45)</f>
        <v>3393243</v>
      </c>
      <c r="L46" s="138">
        <f>SUM(J46:K46)</f>
        <v>4279282</v>
      </c>
    </row>
    <row r="47" spans="3:12" ht="9.75" customHeight="1">
      <c r="C47" s="134"/>
      <c r="D47" s="115"/>
      <c r="E47" s="115"/>
      <c r="F47" s="114"/>
      <c r="G47" s="114"/>
      <c r="H47" s="115"/>
      <c r="I47" s="114"/>
      <c r="J47" s="114"/>
      <c r="K47" s="114"/>
      <c r="L47" s="114"/>
    </row>
    <row r="48" spans="2:12" ht="25.5">
      <c r="B48" s="132" t="s">
        <v>224</v>
      </c>
      <c r="C48" s="134" t="s">
        <v>225</v>
      </c>
      <c r="D48" s="115"/>
      <c r="E48" s="115"/>
      <c r="F48" s="115"/>
      <c r="G48" s="115"/>
      <c r="H48" s="115"/>
      <c r="I48" s="115"/>
      <c r="J48" s="115"/>
      <c r="K48" s="115"/>
      <c r="L48" s="115"/>
    </row>
    <row r="49" spans="2:12" ht="12.75">
      <c r="B49" s="132">
        <v>2071</v>
      </c>
      <c r="C49" s="137" t="s">
        <v>226</v>
      </c>
      <c r="D49" s="58">
        <v>0</v>
      </c>
      <c r="E49" s="115">
        <v>1737582</v>
      </c>
      <c r="F49" s="58">
        <v>0</v>
      </c>
      <c r="G49" s="115">
        <v>2396585</v>
      </c>
      <c r="H49" s="58">
        <v>0</v>
      </c>
      <c r="I49" s="115">
        <v>2396585</v>
      </c>
      <c r="J49" s="58">
        <v>0</v>
      </c>
      <c r="K49" s="115">
        <v>2835692</v>
      </c>
      <c r="L49" s="115">
        <v>2835692</v>
      </c>
    </row>
    <row r="50" spans="2:12" ht="12.75">
      <c r="B50" s="132">
        <v>2075</v>
      </c>
      <c r="C50" s="137" t="s">
        <v>227</v>
      </c>
      <c r="D50" s="58">
        <v>0</v>
      </c>
      <c r="E50" s="30">
        <v>8075726</v>
      </c>
      <c r="F50" s="58">
        <v>0</v>
      </c>
      <c r="G50" s="30">
        <v>7439074</v>
      </c>
      <c r="H50" s="58">
        <v>0</v>
      </c>
      <c r="I50" s="30">
        <v>7439074</v>
      </c>
      <c r="J50" s="58">
        <v>0</v>
      </c>
      <c r="K50" s="30">
        <v>7461456</v>
      </c>
      <c r="L50" s="30">
        <v>7461456</v>
      </c>
    </row>
    <row r="51" spans="1:12" ht="25.5">
      <c r="A51" s="122" t="s">
        <v>17</v>
      </c>
      <c r="B51" s="132" t="s">
        <v>224</v>
      </c>
      <c r="C51" s="134" t="s">
        <v>225</v>
      </c>
      <c r="D51" s="82">
        <f aca="true" t="shared" si="4" ref="D51:L51">SUM(D49:D50)</f>
        <v>0</v>
      </c>
      <c r="E51" s="138">
        <f t="shared" si="4"/>
        <v>9813308</v>
      </c>
      <c r="F51" s="82">
        <f t="shared" si="4"/>
        <v>0</v>
      </c>
      <c r="G51" s="138">
        <f>SUM(G49:G50)</f>
        <v>9835659</v>
      </c>
      <c r="H51" s="82">
        <f t="shared" si="4"/>
        <v>0</v>
      </c>
      <c r="I51" s="138">
        <f>SUM(I49:I50)</f>
        <v>9835659</v>
      </c>
      <c r="J51" s="138" t="s">
        <v>75</v>
      </c>
      <c r="K51" s="138">
        <f t="shared" si="4"/>
        <v>10297148</v>
      </c>
      <c r="L51" s="138">
        <f t="shared" si="4"/>
        <v>10297148</v>
      </c>
    </row>
    <row r="52" spans="1:12" ht="12.75">
      <c r="A52" s="122" t="s">
        <v>17</v>
      </c>
      <c r="B52" s="132" t="s">
        <v>10</v>
      </c>
      <c r="C52" s="134" t="s">
        <v>200</v>
      </c>
      <c r="D52" s="138">
        <f aca="true" t="shared" si="5" ref="D52:K52">D51+D46+D34+D29+D14</f>
        <v>350159</v>
      </c>
      <c r="E52" s="138">
        <f>E51+E46+E34+E29+E14</f>
        <v>15179517</v>
      </c>
      <c r="F52" s="138">
        <f t="shared" si="5"/>
        <v>314811</v>
      </c>
      <c r="G52" s="138">
        <f t="shared" si="5"/>
        <v>16301972</v>
      </c>
      <c r="H52" s="138">
        <f t="shared" si="5"/>
        <v>314812</v>
      </c>
      <c r="I52" s="138">
        <f t="shared" si="5"/>
        <v>16301972</v>
      </c>
      <c r="J52" s="138">
        <f t="shared" si="5"/>
        <v>926339</v>
      </c>
      <c r="K52" s="138">
        <f t="shared" si="5"/>
        <v>17245954</v>
      </c>
      <c r="L52" s="138">
        <f>SUM(J52:K52)</f>
        <v>18172293</v>
      </c>
    </row>
    <row r="53" spans="3:12" ht="9.75" customHeight="1">
      <c r="C53" s="137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2:12" ht="12.75">
      <c r="B54" s="132" t="s">
        <v>31</v>
      </c>
      <c r="C54" s="134" t="s">
        <v>228</v>
      </c>
      <c r="D54" s="115"/>
      <c r="E54" s="115"/>
      <c r="F54" s="115"/>
      <c r="G54" s="115"/>
      <c r="H54" s="115"/>
      <c r="I54" s="115"/>
      <c r="J54" s="115"/>
      <c r="K54" s="115"/>
      <c r="L54" s="115"/>
    </row>
    <row r="55" spans="2:12" ht="12.75">
      <c r="B55" s="132" t="s">
        <v>12</v>
      </c>
      <c r="C55" s="134" t="s">
        <v>229</v>
      </c>
      <c r="D55" s="115"/>
      <c r="E55" s="115"/>
      <c r="F55" s="115"/>
      <c r="G55" s="115"/>
      <c r="H55" s="115"/>
      <c r="I55" s="115"/>
      <c r="J55" s="115"/>
      <c r="K55" s="115"/>
      <c r="L55" s="115"/>
    </row>
    <row r="56" spans="2:12" ht="12.75">
      <c r="B56" s="132">
        <v>2202</v>
      </c>
      <c r="C56" s="137" t="s">
        <v>230</v>
      </c>
      <c r="D56" s="115">
        <v>1767694</v>
      </c>
      <c r="E56" s="115">
        <v>2961824</v>
      </c>
      <c r="F56" s="115">
        <v>1468378</v>
      </c>
      <c r="G56" s="115">
        <v>3770323</v>
      </c>
      <c r="H56" s="115">
        <v>1544215</v>
      </c>
      <c r="I56" s="115">
        <v>3770323</v>
      </c>
      <c r="J56" s="115">
        <v>2237637</v>
      </c>
      <c r="K56" s="115">
        <v>3949646</v>
      </c>
      <c r="L56" s="115">
        <v>6187283</v>
      </c>
    </row>
    <row r="57" spans="2:12" ht="12.75">
      <c r="B57" s="132">
        <v>2203</v>
      </c>
      <c r="C57" s="137" t="s">
        <v>231</v>
      </c>
      <c r="D57" s="115">
        <v>13765</v>
      </c>
      <c r="E57" s="58">
        <v>0</v>
      </c>
      <c r="F57" s="115">
        <v>13503</v>
      </c>
      <c r="G57" s="58">
        <v>0</v>
      </c>
      <c r="H57" s="115">
        <v>13933</v>
      </c>
      <c r="I57" s="58">
        <v>0</v>
      </c>
      <c r="J57" s="115">
        <v>4936</v>
      </c>
      <c r="K57" s="58">
        <v>0</v>
      </c>
      <c r="L57" s="115">
        <v>4936</v>
      </c>
    </row>
    <row r="58" spans="2:12" ht="12.75">
      <c r="B58" s="132">
        <v>2204</v>
      </c>
      <c r="C58" s="137" t="s">
        <v>232</v>
      </c>
      <c r="D58" s="115">
        <v>65645</v>
      </c>
      <c r="E58" s="115">
        <v>17042</v>
      </c>
      <c r="F58" s="115">
        <v>69044</v>
      </c>
      <c r="G58" s="115">
        <v>18251</v>
      </c>
      <c r="H58" s="115">
        <v>74344</v>
      </c>
      <c r="I58" s="115">
        <v>18251</v>
      </c>
      <c r="J58" s="115">
        <v>59411</v>
      </c>
      <c r="K58" s="115">
        <v>20922</v>
      </c>
      <c r="L58" s="115">
        <v>80333</v>
      </c>
    </row>
    <row r="59" spans="2:12" ht="12.75">
      <c r="B59" s="132">
        <v>2205</v>
      </c>
      <c r="C59" s="137" t="s">
        <v>233</v>
      </c>
      <c r="D59" s="115">
        <v>30837</v>
      </c>
      <c r="E59" s="115">
        <v>38657</v>
      </c>
      <c r="F59" s="115">
        <v>26578</v>
      </c>
      <c r="G59" s="115">
        <v>34858</v>
      </c>
      <c r="H59" s="115">
        <v>32542</v>
      </c>
      <c r="I59" s="115">
        <v>34858</v>
      </c>
      <c r="J59" s="115">
        <v>37600</v>
      </c>
      <c r="K59" s="115">
        <v>39019</v>
      </c>
      <c r="L59" s="115">
        <v>76619</v>
      </c>
    </row>
    <row r="60" spans="1:12" ht="12.75">
      <c r="A60" s="122" t="s">
        <v>17</v>
      </c>
      <c r="B60" s="132" t="s">
        <v>12</v>
      </c>
      <c r="C60" s="134" t="s">
        <v>229</v>
      </c>
      <c r="D60" s="138">
        <f aca="true" t="shared" si="6" ref="D60:I60">SUM(D56:D59)</f>
        <v>1877941</v>
      </c>
      <c r="E60" s="138">
        <f t="shared" si="6"/>
        <v>3017523</v>
      </c>
      <c r="F60" s="138">
        <f t="shared" si="6"/>
        <v>1577503</v>
      </c>
      <c r="G60" s="138">
        <f t="shared" si="6"/>
        <v>3823432</v>
      </c>
      <c r="H60" s="138">
        <f t="shared" si="6"/>
        <v>1665034</v>
      </c>
      <c r="I60" s="138">
        <f t="shared" si="6"/>
        <v>3823432</v>
      </c>
      <c r="J60" s="138">
        <f>SUM(J56:J59)</f>
        <v>2339584</v>
      </c>
      <c r="K60" s="138">
        <f>SUM(K56:K59)</f>
        <v>4009587</v>
      </c>
      <c r="L60" s="138">
        <f>SUM(J60:K60)</f>
        <v>6349171</v>
      </c>
    </row>
    <row r="61" spans="2:12" ht="9.75" customHeight="1">
      <c r="B61" s="132"/>
      <c r="C61" s="134"/>
      <c r="D61" s="114"/>
      <c r="E61" s="114"/>
      <c r="F61" s="114"/>
      <c r="G61" s="114"/>
      <c r="H61" s="114"/>
      <c r="I61" s="114"/>
      <c r="J61" s="114"/>
      <c r="K61" s="114"/>
      <c r="L61" s="114"/>
    </row>
    <row r="62" spans="2:12" ht="12.75">
      <c r="B62" s="132" t="s">
        <v>18</v>
      </c>
      <c r="C62" s="134" t="s">
        <v>234</v>
      </c>
      <c r="D62" s="115"/>
      <c r="E62" s="115"/>
      <c r="F62" s="115"/>
      <c r="G62" s="115"/>
      <c r="H62" s="115"/>
      <c r="I62" s="115"/>
      <c r="J62" s="115"/>
      <c r="K62" s="115"/>
      <c r="L62" s="115"/>
    </row>
    <row r="63" spans="2:12" ht="12.75">
      <c r="B63" s="132">
        <v>2210</v>
      </c>
      <c r="C63" s="137" t="s">
        <v>51</v>
      </c>
      <c r="D63" s="115">
        <v>400658</v>
      </c>
      <c r="E63" s="115">
        <v>739043</v>
      </c>
      <c r="F63" s="115">
        <v>401959</v>
      </c>
      <c r="G63" s="115">
        <v>840262</v>
      </c>
      <c r="H63" s="115">
        <v>420133</v>
      </c>
      <c r="I63" s="115">
        <v>840262</v>
      </c>
      <c r="J63" s="115">
        <v>476755</v>
      </c>
      <c r="K63" s="115">
        <v>872603</v>
      </c>
      <c r="L63" s="115">
        <v>1349358</v>
      </c>
    </row>
    <row r="64" spans="1:12" ht="12.75">
      <c r="A64" s="127"/>
      <c r="B64" s="141">
        <v>2211</v>
      </c>
      <c r="C64" s="118" t="s">
        <v>235</v>
      </c>
      <c r="D64" s="114">
        <v>132472</v>
      </c>
      <c r="E64" s="105">
        <v>0</v>
      </c>
      <c r="F64" s="114">
        <v>171400</v>
      </c>
      <c r="G64" s="105">
        <v>0</v>
      </c>
      <c r="H64" s="114">
        <v>171400</v>
      </c>
      <c r="I64" s="105">
        <v>0</v>
      </c>
      <c r="J64" s="114">
        <v>145009</v>
      </c>
      <c r="K64" s="105">
        <v>0</v>
      </c>
      <c r="L64" s="114">
        <v>145009</v>
      </c>
    </row>
    <row r="65" spans="1:12" ht="12.75">
      <c r="A65" s="144" t="s">
        <v>17</v>
      </c>
      <c r="B65" s="147" t="s">
        <v>18</v>
      </c>
      <c r="C65" s="146" t="s">
        <v>234</v>
      </c>
      <c r="D65" s="138">
        <f aca="true" t="shared" si="7" ref="D65:I65">SUM(D63:D64)</f>
        <v>533130</v>
      </c>
      <c r="E65" s="138">
        <f t="shared" si="7"/>
        <v>739043</v>
      </c>
      <c r="F65" s="138">
        <f t="shared" si="7"/>
        <v>573359</v>
      </c>
      <c r="G65" s="138">
        <f t="shared" si="7"/>
        <v>840262</v>
      </c>
      <c r="H65" s="138">
        <f t="shared" si="7"/>
        <v>591533</v>
      </c>
      <c r="I65" s="138">
        <f t="shared" si="7"/>
        <v>840262</v>
      </c>
      <c r="J65" s="138">
        <f>SUM(J63:J64)</f>
        <v>621764</v>
      </c>
      <c r="K65" s="138">
        <f>SUM(K63:K64)</f>
        <v>872603</v>
      </c>
      <c r="L65" s="138">
        <f>SUM(J65:K65)</f>
        <v>1494367</v>
      </c>
    </row>
    <row r="66" spans="3:12" ht="2.25" customHeight="1">
      <c r="C66" s="134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2:12" ht="25.5">
      <c r="B67" s="132" t="s">
        <v>24</v>
      </c>
      <c r="C67" s="134" t="s">
        <v>236</v>
      </c>
      <c r="D67" s="115"/>
      <c r="E67" s="115"/>
      <c r="F67" s="115"/>
      <c r="G67" s="115"/>
      <c r="H67" s="115"/>
      <c r="I67" s="115"/>
      <c r="J67" s="115"/>
      <c r="K67" s="115"/>
      <c r="L67" s="115"/>
    </row>
    <row r="68" spans="2:12" ht="12.75">
      <c r="B68" s="132">
        <v>2215</v>
      </c>
      <c r="C68" s="137" t="s">
        <v>237</v>
      </c>
      <c r="D68" s="115">
        <v>111610</v>
      </c>
      <c r="E68" s="115">
        <v>95025</v>
      </c>
      <c r="F68" s="115">
        <v>59492</v>
      </c>
      <c r="G68" s="115">
        <v>105612</v>
      </c>
      <c r="H68" s="115">
        <v>66692</v>
      </c>
      <c r="I68" s="115">
        <v>105612</v>
      </c>
      <c r="J68" s="115">
        <v>96329</v>
      </c>
      <c r="K68" s="115">
        <v>129107</v>
      </c>
      <c r="L68" s="115">
        <v>225436</v>
      </c>
    </row>
    <row r="69" spans="2:12" ht="12.75">
      <c r="B69" s="132">
        <v>2216</v>
      </c>
      <c r="C69" s="137" t="s">
        <v>53</v>
      </c>
      <c r="D69" s="115">
        <v>249366</v>
      </c>
      <c r="E69" s="115">
        <v>42489</v>
      </c>
      <c r="F69" s="115">
        <v>1615240</v>
      </c>
      <c r="G69" s="115">
        <v>47484</v>
      </c>
      <c r="H69" s="115">
        <v>1615240</v>
      </c>
      <c r="I69" s="115">
        <v>47484</v>
      </c>
      <c r="J69" s="115">
        <v>1489200</v>
      </c>
      <c r="K69" s="115">
        <v>57947</v>
      </c>
      <c r="L69" s="115">
        <v>1547147</v>
      </c>
    </row>
    <row r="70" spans="2:12" ht="12.75">
      <c r="B70" s="132">
        <v>2217</v>
      </c>
      <c r="C70" s="137" t="s">
        <v>54</v>
      </c>
      <c r="D70" s="115">
        <v>215778</v>
      </c>
      <c r="E70" s="115">
        <v>46568</v>
      </c>
      <c r="F70" s="115">
        <v>161698</v>
      </c>
      <c r="G70" s="115">
        <v>53793</v>
      </c>
      <c r="H70" s="115">
        <v>172147</v>
      </c>
      <c r="I70" s="115">
        <v>53793</v>
      </c>
      <c r="J70" s="115">
        <v>361401</v>
      </c>
      <c r="K70" s="115">
        <v>60400</v>
      </c>
      <c r="L70" s="115">
        <v>421801</v>
      </c>
    </row>
    <row r="71" spans="1:12" ht="25.5">
      <c r="A71" s="122" t="s">
        <v>17</v>
      </c>
      <c r="B71" s="132" t="s">
        <v>24</v>
      </c>
      <c r="C71" s="134" t="s">
        <v>236</v>
      </c>
      <c r="D71" s="138">
        <f aca="true" t="shared" si="8" ref="D71:I71">SUM(D68:D70)</f>
        <v>576754</v>
      </c>
      <c r="E71" s="138">
        <f t="shared" si="8"/>
        <v>184082</v>
      </c>
      <c r="F71" s="138">
        <f t="shared" si="8"/>
        <v>1836430</v>
      </c>
      <c r="G71" s="138">
        <f t="shared" si="8"/>
        <v>206889</v>
      </c>
      <c r="H71" s="138">
        <f t="shared" si="8"/>
        <v>1854079</v>
      </c>
      <c r="I71" s="138">
        <f t="shared" si="8"/>
        <v>206889</v>
      </c>
      <c r="J71" s="138">
        <f>SUM(J68:J70)</f>
        <v>1946930</v>
      </c>
      <c r="K71" s="138">
        <f>SUM(K68:K70)</f>
        <v>247454</v>
      </c>
      <c r="L71" s="138">
        <f>SUM(J71:K71)</f>
        <v>2194384</v>
      </c>
    </row>
    <row r="72" spans="3:12" ht="6.75" customHeight="1">
      <c r="C72" s="134"/>
      <c r="D72" s="114"/>
      <c r="E72" s="114"/>
      <c r="F72" s="114"/>
      <c r="G72" s="114"/>
      <c r="H72" s="114"/>
      <c r="I72" s="114"/>
      <c r="J72" s="114"/>
      <c r="K72" s="114"/>
      <c r="L72" s="114"/>
    </row>
    <row r="73" spans="2:12" ht="12.75">
      <c r="B73" s="132" t="s">
        <v>218</v>
      </c>
      <c r="C73" s="134" t="s">
        <v>238</v>
      </c>
      <c r="D73" s="115"/>
      <c r="E73" s="115"/>
      <c r="F73" s="115"/>
      <c r="G73" s="115"/>
      <c r="H73" s="115"/>
      <c r="I73" s="115"/>
      <c r="J73" s="115"/>
      <c r="K73" s="115"/>
      <c r="L73" s="115"/>
    </row>
    <row r="74" spans="2:12" ht="12.75">
      <c r="B74" s="132">
        <v>2220</v>
      </c>
      <c r="C74" s="137" t="s">
        <v>55</v>
      </c>
      <c r="D74" s="140">
        <v>22564</v>
      </c>
      <c r="E74" s="140">
        <v>30750</v>
      </c>
      <c r="F74" s="140">
        <v>81666</v>
      </c>
      <c r="G74" s="140">
        <v>32026</v>
      </c>
      <c r="H74" s="140">
        <v>81666</v>
      </c>
      <c r="I74" s="140">
        <v>32026</v>
      </c>
      <c r="J74" s="140">
        <v>104099</v>
      </c>
      <c r="K74" s="140">
        <v>37850</v>
      </c>
      <c r="L74" s="140">
        <v>141949</v>
      </c>
    </row>
    <row r="75" spans="1:12" ht="12.75">
      <c r="A75" s="122" t="s">
        <v>17</v>
      </c>
      <c r="B75" s="132" t="s">
        <v>218</v>
      </c>
      <c r="C75" s="134" t="s">
        <v>238</v>
      </c>
      <c r="D75" s="138">
        <f aca="true" t="shared" si="9" ref="D75:L75">D74</f>
        <v>22564</v>
      </c>
      <c r="E75" s="138">
        <f t="shared" si="9"/>
        <v>30750</v>
      </c>
      <c r="F75" s="138">
        <f t="shared" si="9"/>
        <v>81666</v>
      </c>
      <c r="G75" s="138">
        <f t="shared" si="9"/>
        <v>32026</v>
      </c>
      <c r="H75" s="138">
        <f t="shared" si="9"/>
        <v>81666</v>
      </c>
      <c r="I75" s="138">
        <f t="shared" si="9"/>
        <v>32026</v>
      </c>
      <c r="J75" s="138">
        <f t="shared" si="9"/>
        <v>104099</v>
      </c>
      <c r="K75" s="138">
        <f t="shared" si="9"/>
        <v>37850</v>
      </c>
      <c r="L75" s="138">
        <f t="shared" si="9"/>
        <v>141949</v>
      </c>
    </row>
    <row r="76" spans="3:12" ht="6.75" customHeight="1">
      <c r="C76" s="137"/>
      <c r="D76" s="114"/>
      <c r="E76" s="114"/>
      <c r="F76" s="114"/>
      <c r="G76" s="114"/>
      <c r="H76" s="114"/>
      <c r="I76" s="114"/>
      <c r="J76" s="114"/>
      <c r="K76" s="114"/>
      <c r="L76" s="114"/>
    </row>
    <row r="77" spans="2:12" ht="25.5">
      <c r="B77" s="132" t="s">
        <v>224</v>
      </c>
      <c r="C77" s="134" t="s">
        <v>239</v>
      </c>
      <c r="D77" s="115"/>
      <c r="E77" s="115"/>
      <c r="F77" s="115"/>
      <c r="G77" s="115"/>
      <c r="H77" s="115"/>
      <c r="I77" s="115"/>
      <c r="J77" s="115"/>
      <c r="K77" s="115"/>
      <c r="L77" s="115"/>
    </row>
    <row r="78" spans="2:12" ht="12.75">
      <c r="B78" s="132">
        <v>2225</v>
      </c>
      <c r="C78" s="137" t="s">
        <v>240</v>
      </c>
      <c r="D78" s="115">
        <v>152004</v>
      </c>
      <c r="E78" s="115">
        <v>39212</v>
      </c>
      <c r="F78" s="115">
        <v>372066</v>
      </c>
      <c r="G78" s="115">
        <v>44012</v>
      </c>
      <c r="H78" s="115">
        <v>402075</v>
      </c>
      <c r="I78" s="115">
        <v>44012</v>
      </c>
      <c r="J78" s="115">
        <v>286652</v>
      </c>
      <c r="K78" s="115">
        <v>44910</v>
      </c>
      <c r="L78" s="115">
        <v>331562</v>
      </c>
    </row>
    <row r="79" spans="3:12" ht="12.75">
      <c r="C79" s="137" t="s">
        <v>241</v>
      </c>
      <c r="D79" s="140"/>
      <c r="E79" s="140"/>
      <c r="F79" s="140"/>
      <c r="G79" s="140"/>
      <c r="H79" s="140"/>
      <c r="I79" s="140"/>
      <c r="J79" s="140"/>
      <c r="K79" s="140"/>
      <c r="L79" s="140"/>
    </row>
    <row r="80" spans="1:12" ht="25.5">
      <c r="A80" s="122" t="s">
        <v>17</v>
      </c>
      <c r="B80" s="132" t="s">
        <v>224</v>
      </c>
      <c r="C80" s="134" t="s">
        <v>239</v>
      </c>
      <c r="D80" s="138">
        <f>D78</f>
        <v>152004</v>
      </c>
      <c r="E80" s="138">
        <f aca="true" t="shared" si="10" ref="E80:L80">E78</f>
        <v>39212</v>
      </c>
      <c r="F80" s="138">
        <f t="shared" si="10"/>
        <v>372066</v>
      </c>
      <c r="G80" s="138">
        <f t="shared" si="10"/>
        <v>44012</v>
      </c>
      <c r="H80" s="138">
        <f t="shared" si="10"/>
        <v>402075</v>
      </c>
      <c r="I80" s="138">
        <f t="shared" si="10"/>
        <v>44012</v>
      </c>
      <c r="J80" s="138">
        <f t="shared" si="10"/>
        <v>286652</v>
      </c>
      <c r="K80" s="138">
        <f t="shared" si="10"/>
        <v>44910</v>
      </c>
      <c r="L80" s="138">
        <f t="shared" si="10"/>
        <v>331562</v>
      </c>
    </row>
    <row r="81" spans="3:12" ht="6.75" customHeight="1">
      <c r="C81" s="137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2:12" ht="12.75">
      <c r="B82" s="132" t="s">
        <v>242</v>
      </c>
      <c r="C82" s="134" t="s">
        <v>243</v>
      </c>
      <c r="D82" s="115"/>
      <c r="E82" s="115"/>
      <c r="F82" s="115"/>
      <c r="G82" s="115"/>
      <c r="H82" s="115"/>
      <c r="I82" s="115"/>
      <c r="J82" s="115"/>
      <c r="K82" s="115"/>
      <c r="L82" s="115"/>
    </row>
    <row r="83" spans="2:12" ht="12.75">
      <c r="B83" s="132">
        <v>2230</v>
      </c>
      <c r="C83" s="137" t="s">
        <v>244</v>
      </c>
      <c r="D83" s="140">
        <v>15790</v>
      </c>
      <c r="E83" s="140">
        <v>20640</v>
      </c>
      <c r="F83" s="140">
        <v>27636</v>
      </c>
      <c r="G83" s="140">
        <v>37837</v>
      </c>
      <c r="H83" s="140">
        <v>27636</v>
      </c>
      <c r="I83" s="140">
        <v>37837</v>
      </c>
      <c r="J83" s="140">
        <v>47200</v>
      </c>
      <c r="K83" s="140">
        <v>33024</v>
      </c>
      <c r="L83" s="140">
        <v>80224</v>
      </c>
    </row>
    <row r="84" spans="1:12" ht="12.75">
      <c r="A84" s="122" t="s">
        <v>17</v>
      </c>
      <c r="B84" s="132" t="s">
        <v>242</v>
      </c>
      <c r="C84" s="134" t="s">
        <v>243</v>
      </c>
      <c r="D84" s="138">
        <f aca="true" t="shared" si="11" ref="D84:L84">D83</f>
        <v>15790</v>
      </c>
      <c r="E84" s="138">
        <f t="shared" si="11"/>
        <v>20640</v>
      </c>
      <c r="F84" s="138">
        <f t="shared" si="11"/>
        <v>27636</v>
      </c>
      <c r="G84" s="138">
        <f t="shared" si="11"/>
        <v>37837</v>
      </c>
      <c r="H84" s="138">
        <f t="shared" si="11"/>
        <v>27636</v>
      </c>
      <c r="I84" s="138">
        <f t="shared" si="11"/>
        <v>37837</v>
      </c>
      <c r="J84" s="138">
        <f t="shared" si="11"/>
        <v>47200</v>
      </c>
      <c r="K84" s="138">
        <f t="shared" si="11"/>
        <v>33024</v>
      </c>
      <c r="L84" s="138">
        <f t="shared" si="11"/>
        <v>80224</v>
      </c>
    </row>
    <row r="85" spans="3:12" ht="6.75" customHeight="1">
      <c r="C85" s="137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2.75">
      <c r="B86" s="132" t="s">
        <v>245</v>
      </c>
      <c r="C86" s="134" t="s">
        <v>246</v>
      </c>
      <c r="D86" s="115"/>
      <c r="E86" s="115"/>
      <c r="F86" s="115"/>
      <c r="G86" s="115"/>
      <c r="H86" s="115"/>
      <c r="I86" s="115"/>
      <c r="J86" s="115"/>
      <c r="K86" s="115"/>
      <c r="L86" s="115"/>
    </row>
    <row r="87" spans="2:12" ht="12.75">
      <c r="B87" s="132">
        <v>2235</v>
      </c>
      <c r="C87" s="137" t="s">
        <v>57</v>
      </c>
      <c r="D87" s="115">
        <v>285522</v>
      </c>
      <c r="E87" s="115">
        <v>179536</v>
      </c>
      <c r="F87" s="115">
        <v>386121</v>
      </c>
      <c r="G87" s="115">
        <v>75822</v>
      </c>
      <c r="H87" s="115">
        <v>397208</v>
      </c>
      <c r="I87" s="115">
        <v>75822</v>
      </c>
      <c r="J87" s="115">
        <v>460683</v>
      </c>
      <c r="K87" s="115">
        <v>76324</v>
      </c>
      <c r="L87" s="115">
        <v>537007</v>
      </c>
    </row>
    <row r="88" spans="2:12" ht="12.75">
      <c r="B88" s="132">
        <v>2236</v>
      </c>
      <c r="C88" s="137" t="s">
        <v>247</v>
      </c>
      <c r="D88" s="115">
        <v>61933</v>
      </c>
      <c r="E88" s="115">
        <v>38619</v>
      </c>
      <c r="F88" s="115">
        <v>131960</v>
      </c>
      <c r="G88" s="115">
        <v>10338</v>
      </c>
      <c r="H88" s="115">
        <v>131960</v>
      </c>
      <c r="I88" s="115">
        <v>10338</v>
      </c>
      <c r="J88" s="115">
        <v>81425</v>
      </c>
      <c r="K88" s="115">
        <v>11072</v>
      </c>
      <c r="L88" s="115">
        <v>92497</v>
      </c>
    </row>
    <row r="89" spans="2:12" ht="12.75">
      <c r="B89" s="132">
        <v>2245</v>
      </c>
      <c r="C89" s="137" t="s">
        <v>248</v>
      </c>
      <c r="D89" s="58">
        <v>0</v>
      </c>
      <c r="E89" s="30">
        <v>2362946</v>
      </c>
      <c r="F89" s="30">
        <v>4847</v>
      </c>
      <c r="G89" s="115">
        <v>268157</v>
      </c>
      <c r="H89" s="30">
        <v>4847</v>
      </c>
      <c r="I89" s="115">
        <v>268157</v>
      </c>
      <c r="J89" s="30">
        <v>1407</v>
      </c>
      <c r="K89" s="115">
        <v>1038475</v>
      </c>
      <c r="L89" s="115">
        <v>1039882</v>
      </c>
    </row>
    <row r="90" spans="1:12" ht="12.75">
      <c r="A90" s="122" t="s">
        <v>17</v>
      </c>
      <c r="B90" s="132" t="s">
        <v>245</v>
      </c>
      <c r="C90" s="134" t="s">
        <v>246</v>
      </c>
      <c r="D90" s="138">
        <f aca="true" t="shared" si="12" ref="D90:I90">SUM(D87:D89)</f>
        <v>347455</v>
      </c>
      <c r="E90" s="138">
        <f t="shared" si="12"/>
        <v>2581101</v>
      </c>
      <c r="F90" s="138">
        <f t="shared" si="12"/>
        <v>522928</v>
      </c>
      <c r="G90" s="138">
        <f t="shared" si="12"/>
        <v>354317</v>
      </c>
      <c r="H90" s="138">
        <f t="shared" si="12"/>
        <v>534015</v>
      </c>
      <c r="I90" s="138">
        <f t="shared" si="12"/>
        <v>354317</v>
      </c>
      <c r="J90" s="138">
        <f>SUM(J87:J89)</f>
        <v>543515</v>
      </c>
      <c r="K90" s="138">
        <f>SUM(K87:K89)</f>
        <v>1125871</v>
      </c>
      <c r="L90" s="138">
        <f>SUM(J90:K90)</f>
        <v>1669386</v>
      </c>
    </row>
    <row r="91" spans="3:12" ht="6.75" customHeight="1">
      <c r="C91" s="134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2:12" ht="12.75">
      <c r="B92" s="132" t="s">
        <v>249</v>
      </c>
      <c r="C92" s="134" t="s">
        <v>250</v>
      </c>
      <c r="D92" s="115"/>
      <c r="E92" s="115"/>
      <c r="F92" s="115"/>
      <c r="G92" s="115"/>
      <c r="H92" s="115"/>
      <c r="I92" s="115"/>
      <c r="J92" s="115"/>
      <c r="K92" s="115"/>
      <c r="L92" s="115"/>
    </row>
    <row r="93" spans="2:12" ht="12.75">
      <c r="B93" s="132">
        <v>2250</v>
      </c>
      <c r="C93" s="137" t="s">
        <v>58</v>
      </c>
      <c r="D93" s="58">
        <v>0</v>
      </c>
      <c r="E93" s="30">
        <v>175553</v>
      </c>
      <c r="F93" s="58">
        <v>0</v>
      </c>
      <c r="G93" s="30">
        <v>184434</v>
      </c>
      <c r="H93" s="58">
        <v>0</v>
      </c>
      <c r="I93" s="30">
        <v>184434</v>
      </c>
      <c r="J93" s="30">
        <v>180000</v>
      </c>
      <c r="K93" s="30">
        <v>183836</v>
      </c>
      <c r="L93" s="30">
        <v>363836</v>
      </c>
    </row>
    <row r="94" spans="1:12" ht="12.75">
      <c r="A94" s="127"/>
      <c r="B94" s="141">
        <v>2251</v>
      </c>
      <c r="C94" s="118" t="s">
        <v>251</v>
      </c>
      <c r="D94" s="105">
        <v>0</v>
      </c>
      <c r="E94" s="103">
        <v>3372</v>
      </c>
      <c r="F94" s="105">
        <v>0</v>
      </c>
      <c r="G94" s="103">
        <v>3600</v>
      </c>
      <c r="H94" s="105">
        <v>0</v>
      </c>
      <c r="I94" s="103">
        <v>3600</v>
      </c>
      <c r="J94" s="103">
        <v>1</v>
      </c>
      <c r="K94" s="103">
        <v>3875</v>
      </c>
      <c r="L94" s="103">
        <v>3876</v>
      </c>
    </row>
    <row r="95" spans="1:12" ht="12.75">
      <c r="A95" s="127" t="s">
        <v>17</v>
      </c>
      <c r="B95" s="141" t="s">
        <v>249</v>
      </c>
      <c r="C95" s="142" t="s">
        <v>250</v>
      </c>
      <c r="D95" s="81" t="s">
        <v>75</v>
      </c>
      <c r="E95" s="81">
        <f>SUM(E93:E94)</f>
        <v>178925</v>
      </c>
      <c r="F95" s="81" t="s">
        <v>75</v>
      </c>
      <c r="G95" s="81">
        <f>SUM(G93:G94)</f>
        <v>188034</v>
      </c>
      <c r="H95" s="81" t="s">
        <v>75</v>
      </c>
      <c r="I95" s="81">
        <f>SUM(I93:I94)</f>
        <v>188034</v>
      </c>
      <c r="J95" s="81">
        <f>SUM(J93:J94)</f>
        <v>180001</v>
      </c>
      <c r="K95" s="81">
        <f>SUM(K93:K94)</f>
        <v>187711</v>
      </c>
      <c r="L95" s="81">
        <f>SUM(J95:K95)</f>
        <v>367712</v>
      </c>
    </row>
    <row r="96" spans="1:12" ht="12.75">
      <c r="A96" s="144" t="s">
        <v>17</v>
      </c>
      <c r="B96" s="147" t="s">
        <v>31</v>
      </c>
      <c r="C96" s="146" t="s">
        <v>228</v>
      </c>
      <c r="D96" s="81">
        <f aca="true" t="shared" si="13" ref="D96:K96">D95+D90+D83+D80+D74+D71+D65+D60</f>
        <v>3525638</v>
      </c>
      <c r="E96" s="81">
        <f t="shared" si="13"/>
        <v>6791276</v>
      </c>
      <c r="F96" s="81">
        <f t="shared" si="13"/>
        <v>4991588</v>
      </c>
      <c r="G96" s="81">
        <f t="shared" si="13"/>
        <v>5526809</v>
      </c>
      <c r="H96" s="81">
        <f t="shared" si="13"/>
        <v>5156038</v>
      </c>
      <c r="I96" s="81">
        <f t="shared" si="13"/>
        <v>5526809</v>
      </c>
      <c r="J96" s="81">
        <f t="shared" si="13"/>
        <v>6069745</v>
      </c>
      <c r="K96" s="81">
        <f t="shared" si="13"/>
        <v>6559010</v>
      </c>
      <c r="L96" s="81">
        <f>L95+L90+L83+L80+L74+L71+L65+L60</f>
        <v>12628755</v>
      </c>
    </row>
    <row r="97" spans="2:12" ht="1.5" customHeight="1">
      <c r="B97" s="132"/>
      <c r="C97" s="142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2:12" ht="12.75">
      <c r="B98" s="132" t="s">
        <v>82</v>
      </c>
      <c r="C98" s="134" t="s">
        <v>252</v>
      </c>
      <c r="D98" s="115"/>
      <c r="E98" s="115"/>
      <c r="F98" s="115"/>
      <c r="G98" s="115"/>
      <c r="H98" s="115"/>
      <c r="I98" s="115"/>
      <c r="J98" s="115"/>
      <c r="K98" s="115"/>
      <c r="L98" s="115"/>
    </row>
    <row r="99" spans="2:12" ht="12.75">
      <c r="B99" s="132" t="s">
        <v>12</v>
      </c>
      <c r="C99" s="134" t="s">
        <v>253</v>
      </c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2:12" ht="12.75">
      <c r="B100" s="132">
        <v>2401</v>
      </c>
      <c r="C100" s="137" t="s">
        <v>61</v>
      </c>
      <c r="D100" s="115">
        <v>318485</v>
      </c>
      <c r="E100" s="115">
        <v>226664</v>
      </c>
      <c r="F100" s="115">
        <v>285428</v>
      </c>
      <c r="G100" s="115">
        <v>265416</v>
      </c>
      <c r="H100" s="115">
        <v>286428</v>
      </c>
      <c r="I100" s="115">
        <v>265416</v>
      </c>
      <c r="J100" s="115">
        <v>254699</v>
      </c>
      <c r="K100" s="115">
        <v>297476</v>
      </c>
      <c r="L100" s="115">
        <v>552175</v>
      </c>
    </row>
    <row r="101" spans="2:12" ht="12.75">
      <c r="B101" s="132">
        <v>2402</v>
      </c>
      <c r="C101" s="137" t="s">
        <v>254</v>
      </c>
      <c r="D101" s="115">
        <v>24389</v>
      </c>
      <c r="E101" s="115">
        <v>51438</v>
      </c>
      <c r="F101" s="115">
        <v>9080</v>
      </c>
      <c r="G101" s="115">
        <v>54650</v>
      </c>
      <c r="H101" s="115">
        <v>9080</v>
      </c>
      <c r="I101" s="115">
        <v>54650</v>
      </c>
      <c r="J101" s="115">
        <v>8320</v>
      </c>
      <c r="K101" s="115">
        <v>64605</v>
      </c>
      <c r="L101" s="115">
        <v>72925</v>
      </c>
    </row>
    <row r="102" spans="2:12" ht="12.75">
      <c r="B102" s="132">
        <v>2403</v>
      </c>
      <c r="C102" s="137" t="s">
        <v>62</v>
      </c>
      <c r="D102" s="115">
        <v>146951</v>
      </c>
      <c r="E102" s="115">
        <v>182339</v>
      </c>
      <c r="F102" s="115">
        <v>137571</v>
      </c>
      <c r="G102" s="115">
        <v>184517</v>
      </c>
      <c r="H102" s="115">
        <v>142426</v>
      </c>
      <c r="I102" s="115">
        <v>184517</v>
      </c>
      <c r="J102" s="115">
        <v>142859</v>
      </c>
      <c r="K102" s="115">
        <v>211256</v>
      </c>
      <c r="L102" s="115">
        <v>354115</v>
      </c>
    </row>
    <row r="103" spans="2:12" ht="12.75">
      <c r="B103" s="132">
        <v>2404</v>
      </c>
      <c r="C103" s="137" t="s">
        <v>255</v>
      </c>
      <c r="D103" s="115">
        <v>18871</v>
      </c>
      <c r="E103" s="115">
        <v>4361</v>
      </c>
      <c r="F103" s="115">
        <v>14904</v>
      </c>
      <c r="G103" s="115">
        <v>5010</v>
      </c>
      <c r="H103" s="115">
        <v>23898</v>
      </c>
      <c r="I103" s="115">
        <v>5010</v>
      </c>
      <c r="J103" s="115">
        <v>19111</v>
      </c>
      <c r="K103" s="115">
        <v>5524</v>
      </c>
      <c r="L103" s="115">
        <v>24635</v>
      </c>
    </row>
    <row r="104" spans="2:12" ht="12.75">
      <c r="B104" s="132">
        <v>2405</v>
      </c>
      <c r="C104" s="137" t="s">
        <v>63</v>
      </c>
      <c r="D104" s="115">
        <v>7595</v>
      </c>
      <c r="E104" s="115">
        <v>31324</v>
      </c>
      <c r="F104" s="115">
        <v>2545</v>
      </c>
      <c r="G104" s="115">
        <v>34421</v>
      </c>
      <c r="H104" s="115">
        <v>7050</v>
      </c>
      <c r="I104" s="115">
        <v>34421</v>
      </c>
      <c r="J104" s="115">
        <v>4034</v>
      </c>
      <c r="K104" s="115">
        <v>39516</v>
      </c>
      <c r="L104" s="115">
        <v>43550</v>
      </c>
    </row>
    <row r="105" spans="2:12" ht="12.75">
      <c r="B105" s="132">
        <v>2406</v>
      </c>
      <c r="C105" s="137" t="s">
        <v>256</v>
      </c>
      <c r="D105" s="115">
        <v>332293</v>
      </c>
      <c r="E105" s="115">
        <v>239665</v>
      </c>
      <c r="F105" s="115">
        <v>832007</v>
      </c>
      <c r="G105" s="115">
        <v>270663</v>
      </c>
      <c r="H105" s="115">
        <v>832149</v>
      </c>
      <c r="I105" s="115">
        <v>270663</v>
      </c>
      <c r="J105" s="115">
        <v>1003657</v>
      </c>
      <c r="K105" s="115">
        <v>267204</v>
      </c>
      <c r="L105" s="115">
        <v>1270861</v>
      </c>
    </row>
    <row r="106" spans="2:12" ht="12.75">
      <c r="B106" s="132">
        <v>2407</v>
      </c>
      <c r="C106" s="137" t="s">
        <v>109</v>
      </c>
      <c r="D106" s="58">
        <v>0</v>
      </c>
      <c r="E106" s="30">
        <v>38417</v>
      </c>
      <c r="F106" s="30">
        <v>3800</v>
      </c>
      <c r="G106" s="30">
        <v>44010</v>
      </c>
      <c r="H106" s="30">
        <v>3800</v>
      </c>
      <c r="I106" s="30">
        <v>44010</v>
      </c>
      <c r="J106" s="30">
        <v>4000</v>
      </c>
      <c r="K106" s="30">
        <v>43500</v>
      </c>
      <c r="L106" s="30">
        <v>47500</v>
      </c>
    </row>
    <row r="107" spans="2:12" ht="12.75">
      <c r="B107" s="132">
        <v>2408</v>
      </c>
      <c r="C107" s="137" t="s">
        <v>257</v>
      </c>
      <c r="D107" s="115">
        <v>33710</v>
      </c>
      <c r="E107" s="115">
        <v>120727</v>
      </c>
      <c r="F107" s="115">
        <v>33350</v>
      </c>
      <c r="G107" s="115">
        <v>161069</v>
      </c>
      <c r="H107" s="115">
        <v>33350</v>
      </c>
      <c r="I107" s="115">
        <v>161069</v>
      </c>
      <c r="J107" s="115">
        <v>93572</v>
      </c>
      <c r="K107" s="115">
        <v>178861</v>
      </c>
      <c r="L107" s="115">
        <v>272433</v>
      </c>
    </row>
    <row r="108" spans="2:12" ht="12.75">
      <c r="B108" s="132">
        <v>2415</v>
      </c>
      <c r="C108" s="137" t="s">
        <v>258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</row>
    <row r="109" spans="2:12" ht="12.75">
      <c r="B109" s="132">
        <v>2425</v>
      </c>
      <c r="C109" s="137" t="s">
        <v>67</v>
      </c>
      <c r="D109" s="115">
        <v>20164</v>
      </c>
      <c r="E109" s="115">
        <v>68358</v>
      </c>
      <c r="F109" s="115">
        <v>32686</v>
      </c>
      <c r="G109" s="115">
        <v>79577</v>
      </c>
      <c r="H109" s="115">
        <v>32686</v>
      </c>
      <c r="I109" s="115">
        <v>79577</v>
      </c>
      <c r="J109" s="115">
        <v>22531</v>
      </c>
      <c r="K109" s="115">
        <v>90277</v>
      </c>
      <c r="L109" s="115">
        <v>112808</v>
      </c>
    </row>
    <row r="110" spans="2:12" ht="12.75">
      <c r="B110" s="132">
        <v>2435</v>
      </c>
      <c r="C110" s="137" t="s">
        <v>259</v>
      </c>
      <c r="D110" s="115">
        <v>363890</v>
      </c>
      <c r="E110" s="58">
        <v>0</v>
      </c>
      <c r="F110" s="30">
        <v>387821</v>
      </c>
      <c r="G110" s="58">
        <v>0</v>
      </c>
      <c r="H110" s="30">
        <v>417821</v>
      </c>
      <c r="I110" s="58">
        <v>0</v>
      </c>
      <c r="J110" s="30">
        <v>386801</v>
      </c>
      <c r="K110" s="58">
        <v>0</v>
      </c>
      <c r="L110" s="30">
        <v>386801</v>
      </c>
    </row>
    <row r="111" spans="1:12" ht="12.75">
      <c r="A111" s="122" t="s">
        <v>17</v>
      </c>
      <c r="B111" s="132" t="s">
        <v>12</v>
      </c>
      <c r="C111" s="134" t="s">
        <v>253</v>
      </c>
      <c r="D111" s="138">
        <f aca="true" t="shared" si="14" ref="D111:I111">SUM(D100:D110)</f>
        <v>1266348</v>
      </c>
      <c r="E111" s="138">
        <f t="shared" si="14"/>
        <v>963293</v>
      </c>
      <c r="F111" s="138">
        <f t="shared" si="14"/>
        <v>1739192</v>
      </c>
      <c r="G111" s="138">
        <f t="shared" si="14"/>
        <v>1099333</v>
      </c>
      <c r="H111" s="138">
        <f t="shared" si="14"/>
        <v>1788688</v>
      </c>
      <c r="I111" s="138">
        <f t="shared" si="14"/>
        <v>1099333</v>
      </c>
      <c r="J111" s="138">
        <f>SUM(J100:J110)</f>
        <v>1939584</v>
      </c>
      <c r="K111" s="138">
        <f>SUM(K100:K110)</f>
        <v>1198219</v>
      </c>
      <c r="L111" s="138">
        <f>SUM(J111:K111)</f>
        <v>3137803</v>
      </c>
    </row>
    <row r="112" spans="3:12" ht="12.75">
      <c r="C112" s="13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 ht="12.75">
      <c r="B113" s="132" t="s">
        <v>18</v>
      </c>
      <c r="C113" s="134" t="s">
        <v>260</v>
      </c>
      <c r="D113" s="115"/>
      <c r="E113" s="30"/>
      <c r="F113" s="115"/>
      <c r="G113" s="115"/>
      <c r="H113" s="115"/>
      <c r="I113" s="115"/>
      <c r="J113" s="115"/>
      <c r="K113" s="115"/>
      <c r="L113" s="115"/>
    </row>
    <row r="114" spans="2:12" ht="12.75">
      <c r="B114" s="132">
        <v>2501</v>
      </c>
      <c r="C114" s="137" t="s">
        <v>261</v>
      </c>
      <c r="D114" s="115">
        <v>207997</v>
      </c>
      <c r="E114" s="58">
        <v>0</v>
      </c>
      <c r="F114" s="115">
        <v>144855</v>
      </c>
      <c r="G114" s="58">
        <v>0</v>
      </c>
      <c r="H114" s="115">
        <v>154855</v>
      </c>
      <c r="I114" s="58">
        <v>0</v>
      </c>
      <c r="J114" s="115">
        <v>211900</v>
      </c>
      <c r="K114" s="58">
        <v>0</v>
      </c>
      <c r="L114" s="115">
        <v>211900</v>
      </c>
    </row>
    <row r="115" spans="2:12" ht="12.75">
      <c r="B115" s="132">
        <v>2505</v>
      </c>
      <c r="C115" s="137" t="s">
        <v>262</v>
      </c>
      <c r="D115" s="115">
        <v>35000</v>
      </c>
      <c r="E115" s="58">
        <v>0</v>
      </c>
      <c r="F115" s="115">
        <v>60000</v>
      </c>
      <c r="G115" s="58">
        <v>0</v>
      </c>
      <c r="H115" s="115">
        <v>60000</v>
      </c>
      <c r="I115" s="58">
        <v>0</v>
      </c>
      <c r="J115" s="115">
        <v>61500</v>
      </c>
      <c r="K115" s="58">
        <v>0</v>
      </c>
      <c r="L115" s="115">
        <v>61500</v>
      </c>
    </row>
    <row r="116" spans="2:12" ht="12.75">
      <c r="B116" s="132">
        <v>2506</v>
      </c>
      <c r="C116" s="137" t="s">
        <v>263</v>
      </c>
      <c r="D116" s="30">
        <v>36980</v>
      </c>
      <c r="E116" s="58">
        <v>0</v>
      </c>
      <c r="F116" s="30">
        <v>70000</v>
      </c>
      <c r="G116" s="58">
        <v>0</v>
      </c>
      <c r="H116" s="30">
        <v>70000</v>
      </c>
      <c r="I116" s="58">
        <v>0</v>
      </c>
      <c r="J116" s="30">
        <v>20000</v>
      </c>
      <c r="K116" s="58">
        <v>0</v>
      </c>
      <c r="L116" s="30">
        <v>20000</v>
      </c>
    </row>
    <row r="117" spans="2:12" ht="12.75">
      <c r="B117" s="132">
        <v>2515</v>
      </c>
      <c r="C117" s="137" t="s">
        <v>264</v>
      </c>
      <c r="D117" s="115">
        <v>515416</v>
      </c>
      <c r="E117" s="115">
        <v>14430</v>
      </c>
      <c r="F117" s="115">
        <v>821676</v>
      </c>
      <c r="G117" s="115">
        <v>17766</v>
      </c>
      <c r="H117" s="115">
        <v>774258</v>
      </c>
      <c r="I117" s="115">
        <v>17766</v>
      </c>
      <c r="J117" s="115">
        <v>593506</v>
      </c>
      <c r="K117" s="115">
        <v>21521</v>
      </c>
      <c r="L117" s="115">
        <v>615027</v>
      </c>
    </row>
    <row r="118" spans="1:12" ht="12.75">
      <c r="A118" s="122" t="s">
        <v>17</v>
      </c>
      <c r="B118" s="132" t="s">
        <v>18</v>
      </c>
      <c r="C118" s="134" t="s">
        <v>260</v>
      </c>
      <c r="D118" s="138">
        <f aca="true" t="shared" si="15" ref="D118:I118">SUM(D114:D117)</f>
        <v>795393</v>
      </c>
      <c r="E118" s="138">
        <f t="shared" si="15"/>
        <v>14430</v>
      </c>
      <c r="F118" s="138">
        <f t="shared" si="15"/>
        <v>1096531</v>
      </c>
      <c r="G118" s="138">
        <f t="shared" si="15"/>
        <v>17766</v>
      </c>
      <c r="H118" s="138">
        <f t="shared" si="15"/>
        <v>1059113</v>
      </c>
      <c r="I118" s="138">
        <f t="shared" si="15"/>
        <v>17766</v>
      </c>
      <c r="J118" s="138">
        <f>SUM(J114:J117)</f>
        <v>886906</v>
      </c>
      <c r="K118" s="138">
        <f>SUM(K114:K117)</f>
        <v>21521</v>
      </c>
      <c r="L118" s="138">
        <f>SUM(J118:K118)</f>
        <v>908427</v>
      </c>
    </row>
    <row r="119" spans="3:12" ht="12.75">
      <c r="C119" s="13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 ht="12.75">
      <c r="B120" s="132" t="s">
        <v>24</v>
      </c>
      <c r="C120" s="134" t="s">
        <v>265</v>
      </c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 ht="12.75">
      <c r="B121" s="132">
        <v>2575</v>
      </c>
      <c r="C121" s="134" t="s">
        <v>266</v>
      </c>
      <c r="D121" s="140">
        <v>4836</v>
      </c>
      <c r="E121" s="57">
        <v>0</v>
      </c>
      <c r="F121" s="140">
        <v>10000</v>
      </c>
      <c r="G121" s="57">
        <v>0</v>
      </c>
      <c r="H121" s="140">
        <v>10950</v>
      </c>
      <c r="I121" s="57">
        <v>0</v>
      </c>
      <c r="J121" s="140">
        <v>10000</v>
      </c>
      <c r="K121" s="57">
        <v>0</v>
      </c>
      <c r="L121" s="140">
        <v>10000</v>
      </c>
    </row>
    <row r="122" spans="1:12" ht="12.75">
      <c r="A122" s="122" t="s">
        <v>17</v>
      </c>
      <c r="B122" s="132" t="s">
        <v>24</v>
      </c>
      <c r="C122" s="134" t="s">
        <v>265</v>
      </c>
      <c r="D122" s="138">
        <f aca="true" t="shared" si="16" ref="D122:L122">D121</f>
        <v>4836</v>
      </c>
      <c r="E122" s="82">
        <f t="shared" si="16"/>
        <v>0</v>
      </c>
      <c r="F122" s="138">
        <f t="shared" si="16"/>
        <v>10000</v>
      </c>
      <c r="G122" s="82">
        <f t="shared" si="16"/>
        <v>0</v>
      </c>
      <c r="H122" s="138">
        <f t="shared" si="16"/>
        <v>10950</v>
      </c>
      <c r="I122" s="82">
        <f t="shared" si="16"/>
        <v>0</v>
      </c>
      <c r="J122" s="138">
        <f t="shared" si="16"/>
        <v>10000</v>
      </c>
      <c r="K122" s="82">
        <f t="shared" si="16"/>
        <v>0</v>
      </c>
      <c r="L122" s="138">
        <f t="shared" si="16"/>
        <v>10000</v>
      </c>
    </row>
    <row r="123" spans="3:12" ht="12.75">
      <c r="C123" s="13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 ht="12.75">
      <c r="B124" s="132" t="s">
        <v>218</v>
      </c>
      <c r="C124" s="134" t="s">
        <v>267</v>
      </c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1:12" ht="12.75">
      <c r="A125" s="127"/>
      <c r="B125" s="141">
        <v>2702</v>
      </c>
      <c r="C125" s="118" t="s">
        <v>69</v>
      </c>
      <c r="D125" s="114">
        <v>322433</v>
      </c>
      <c r="E125" s="114">
        <v>22192</v>
      </c>
      <c r="F125" s="114">
        <v>1382300</v>
      </c>
      <c r="G125" s="114">
        <v>35240</v>
      </c>
      <c r="H125" s="114">
        <v>1382300</v>
      </c>
      <c r="I125" s="114">
        <v>35240</v>
      </c>
      <c r="J125" s="114">
        <v>1396846</v>
      </c>
      <c r="K125" s="114">
        <v>32605</v>
      </c>
      <c r="L125" s="114">
        <v>1429451</v>
      </c>
    </row>
    <row r="126" spans="1:12" ht="12.75">
      <c r="A126" s="127"/>
      <c r="B126" s="141">
        <v>2705</v>
      </c>
      <c r="C126" s="118" t="s">
        <v>268</v>
      </c>
      <c r="D126" s="103">
        <v>55</v>
      </c>
      <c r="E126" s="105">
        <v>0</v>
      </c>
      <c r="F126" s="103">
        <v>20000</v>
      </c>
      <c r="G126" s="105">
        <v>0</v>
      </c>
      <c r="H126" s="103">
        <v>20000</v>
      </c>
      <c r="I126" s="105">
        <v>0</v>
      </c>
      <c r="J126" s="103">
        <v>20000</v>
      </c>
      <c r="K126" s="105">
        <v>0</v>
      </c>
      <c r="L126" s="103">
        <v>20000</v>
      </c>
    </row>
    <row r="127" spans="1:12" ht="12.75">
      <c r="A127" s="127"/>
      <c r="B127" s="141">
        <v>2711</v>
      </c>
      <c r="C127" s="118" t="s">
        <v>269</v>
      </c>
      <c r="D127" s="114">
        <v>56495</v>
      </c>
      <c r="E127" s="105">
        <v>0</v>
      </c>
      <c r="F127" s="103">
        <v>40000</v>
      </c>
      <c r="G127" s="103">
        <v>1000</v>
      </c>
      <c r="H127" s="114">
        <v>60000</v>
      </c>
      <c r="I127" s="103">
        <v>1000</v>
      </c>
      <c r="J127" s="114">
        <v>20000</v>
      </c>
      <c r="K127" s="103">
        <v>1000</v>
      </c>
      <c r="L127" s="114">
        <v>21000</v>
      </c>
    </row>
    <row r="128" spans="1:12" ht="12.75">
      <c r="A128" s="144" t="s">
        <v>17</v>
      </c>
      <c r="B128" s="147" t="s">
        <v>218</v>
      </c>
      <c r="C128" s="146" t="s">
        <v>267</v>
      </c>
      <c r="D128" s="138">
        <f aca="true" t="shared" si="17" ref="D128:I128">SUM(D125:D127)</f>
        <v>378983</v>
      </c>
      <c r="E128" s="138">
        <f t="shared" si="17"/>
        <v>22192</v>
      </c>
      <c r="F128" s="138">
        <f t="shared" si="17"/>
        <v>1442300</v>
      </c>
      <c r="G128" s="138">
        <f t="shared" si="17"/>
        <v>36240</v>
      </c>
      <c r="H128" s="138">
        <f t="shared" si="17"/>
        <v>1462300</v>
      </c>
      <c r="I128" s="138">
        <f t="shared" si="17"/>
        <v>36240</v>
      </c>
      <c r="J128" s="138">
        <f>SUM(J125:J127)</f>
        <v>1436846</v>
      </c>
      <c r="K128" s="138">
        <f>SUM(K125:K127)</f>
        <v>33605</v>
      </c>
      <c r="L128" s="138">
        <f>SUM(J128:K128)</f>
        <v>1470451</v>
      </c>
    </row>
    <row r="129" spans="3:12" ht="2.25" customHeight="1">
      <c r="C129" s="13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 ht="12.75">
      <c r="B130" s="132" t="s">
        <v>224</v>
      </c>
      <c r="C130" s="134" t="s">
        <v>270</v>
      </c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 ht="12.75">
      <c r="B131" s="132">
        <v>2801</v>
      </c>
      <c r="C131" s="137" t="s">
        <v>70</v>
      </c>
      <c r="D131" s="115">
        <v>346606</v>
      </c>
      <c r="E131" s="115">
        <v>627149</v>
      </c>
      <c r="F131" s="115">
        <v>243383</v>
      </c>
      <c r="G131" s="115">
        <v>720372</v>
      </c>
      <c r="H131" s="115">
        <v>243383</v>
      </c>
      <c r="I131" s="115">
        <v>720372</v>
      </c>
      <c r="J131" s="115">
        <v>301999</v>
      </c>
      <c r="K131" s="115">
        <v>807755</v>
      </c>
      <c r="L131" s="115">
        <v>1109754</v>
      </c>
    </row>
    <row r="132" spans="2:12" ht="12.75">
      <c r="B132" s="132">
        <v>2810</v>
      </c>
      <c r="C132" s="137" t="s">
        <v>271</v>
      </c>
      <c r="D132" s="115">
        <v>6075</v>
      </c>
      <c r="E132" s="58">
        <v>0</v>
      </c>
      <c r="F132" s="115">
        <v>5000</v>
      </c>
      <c r="G132" s="58">
        <v>0</v>
      </c>
      <c r="H132" s="115">
        <v>10000</v>
      </c>
      <c r="I132" s="58">
        <v>0</v>
      </c>
      <c r="J132" s="115">
        <v>10800</v>
      </c>
      <c r="K132" s="58">
        <v>0</v>
      </c>
      <c r="L132" s="115">
        <v>10800</v>
      </c>
    </row>
    <row r="133" spans="1:12" ht="12.75">
      <c r="A133" s="122" t="s">
        <v>17</v>
      </c>
      <c r="B133" s="132" t="s">
        <v>224</v>
      </c>
      <c r="C133" s="134" t="s">
        <v>270</v>
      </c>
      <c r="D133" s="138">
        <f aca="true" t="shared" si="18" ref="D133:K133">SUM(D131:D132)</f>
        <v>352681</v>
      </c>
      <c r="E133" s="138">
        <f t="shared" si="18"/>
        <v>627149</v>
      </c>
      <c r="F133" s="138">
        <f t="shared" si="18"/>
        <v>248383</v>
      </c>
      <c r="G133" s="138">
        <f t="shared" si="18"/>
        <v>720372</v>
      </c>
      <c r="H133" s="138">
        <f t="shared" si="18"/>
        <v>253383</v>
      </c>
      <c r="I133" s="138">
        <f t="shared" si="18"/>
        <v>720372</v>
      </c>
      <c r="J133" s="138">
        <f t="shared" si="18"/>
        <v>312799</v>
      </c>
      <c r="K133" s="138">
        <f t="shared" si="18"/>
        <v>807755</v>
      </c>
      <c r="L133" s="138">
        <f>SUM(J133:K133)</f>
        <v>1120554</v>
      </c>
    </row>
    <row r="134" spans="2:12" ht="6.75" customHeight="1">
      <c r="B134" s="132"/>
      <c r="C134" s="13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 ht="12.75">
      <c r="B135" s="132" t="s">
        <v>242</v>
      </c>
      <c r="C135" s="134" t="s">
        <v>272</v>
      </c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 ht="12.75">
      <c r="B136" s="132">
        <v>2851</v>
      </c>
      <c r="C136" s="137" t="s">
        <v>71</v>
      </c>
      <c r="D136" s="115">
        <v>98545</v>
      </c>
      <c r="E136" s="115">
        <v>66998</v>
      </c>
      <c r="F136" s="115">
        <v>70035</v>
      </c>
      <c r="G136" s="115">
        <v>73586</v>
      </c>
      <c r="H136" s="115">
        <v>70035</v>
      </c>
      <c r="I136" s="115">
        <v>73586</v>
      </c>
      <c r="J136" s="115">
        <v>97464</v>
      </c>
      <c r="K136" s="115">
        <v>74400</v>
      </c>
      <c r="L136" s="115">
        <v>171864</v>
      </c>
    </row>
    <row r="137" spans="2:12" ht="12.75">
      <c r="B137" s="132">
        <v>2852</v>
      </c>
      <c r="C137" s="137" t="s">
        <v>72</v>
      </c>
      <c r="D137" s="30">
        <v>275210</v>
      </c>
      <c r="E137" s="58">
        <v>0</v>
      </c>
      <c r="F137" s="30">
        <v>40500</v>
      </c>
      <c r="G137" s="30">
        <v>34000</v>
      </c>
      <c r="H137" s="30">
        <v>40500</v>
      </c>
      <c r="I137" s="30">
        <v>34000</v>
      </c>
      <c r="J137" s="30">
        <v>66864</v>
      </c>
      <c r="K137" s="30">
        <v>4000</v>
      </c>
      <c r="L137" s="30">
        <v>70864</v>
      </c>
    </row>
    <row r="138" spans="2:12" ht="12.75">
      <c r="B138" s="132">
        <v>2853</v>
      </c>
      <c r="C138" s="137" t="s">
        <v>273</v>
      </c>
      <c r="D138" s="115">
        <v>8427</v>
      </c>
      <c r="E138" s="115">
        <v>16846</v>
      </c>
      <c r="F138" s="115">
        <v>10099</v>
      </c>
      <c r="G138" s="115">
        <v>20370</v>
      </c>
      <c r="H138" s="115">
        <v>10099</v>
      </c>
      <c r="I138" s="115">
        <v>20370</v>
      </c>
      <c r="J138" s="115">
        <v>15960</v>
      </c>
      <c r="K138" s="115">
        <v>22772</v>
      </c>
      <c r="L138" s="115">
        <v>38732</v>
      </c>
    </row>
    <row r="139" spans="1:12" ht="12.75">
      <c r="A139" s="122" t="s">
        <v>17</v>
      </c>
      <c r="B139" s="132" t="s">
        <v>242</v>
      </c>
      <c r="C139" s="134" t="s">
        <v>272</v>
      </c>
      <c r="D139" s="138">
        <f aca="true" t="shared" si="19" ref="D139:I139">SUM(D136:D138)</f>
        <v>382182</v>
      </c>
      <c r="E139" s="138">
        <f t="shared" si="19"/>
        <v>83844</v>
      </c>
      <c r="F139" s="138">
        <f t="shared" si="19"/>
        <v>120634</v>
      </c>
      <c r="G139" s="138">
        <f t="shared" si="19"/>
        <v>127956</v>
      </c>
      <c r="H139" s="138">
        <f t="shared" si="19"/>
        <v>120634</v>
      </c>
      <c r="I139" s="138">
        <f t="shared" si="19"/>
        <v>127956</v>
      </c>
      <c r="J139" s="138">
        <f>SUM(J136:J138)</f>
        <v>180288</v>
      </c>
      <c r="K139" s="138">
        <f>SUM(K136:K138)</f>
        <v>101172</v>
      </c>
      <c r="L139" s="138">
        <f>SUM(J139:K139)</f>
        <v>281460</v>
      </c>
    </row>
    <row r="140" spans="3:12" ht="6.75" customHeight="1">
      <c r="C140" s="13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 ht="12.75">
      <c r="B141" s="132" t="s">
        <v>245</v>
      </c>
      <c r="C141" s="134" t="s">
        <v>274</v>
      </c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 ht="12.75">
      <c r="B142" s="132">
        <v>3054</v>
      </c>
      <c r="C142" s="137" t="s">
        <v>74</v>
      </c>
      <c r="D142" s="115">
        <v>203753</v>
      </c>
      <c r="E142" s="115">
        <v>452870</v>
      </c>
      <c r="F142" s="115">
        <v>156195</v>
      </c>
      <c r="G142" s="115">
        <v>516378</v>
      </c>
      <c r="H142" s="115">
        <v>173792</v>
      </c>
      <c r="I142" s="115">
        <v>517793</v>
      </c>
      <c r="J142" s="115">
        <v>220400</v>
      </c>
      <c r="K142" s="115">
        <v>619329</v>
      </c>
      <c r="L142" s="115">
        <v>839729</v>
      </c>
    </row>
    <row r="143" spans="2:12" ht="12.75">
      <c r="B143" s="132">
        <v>3055</v>
      </c>
      <c r="C143" s="137" t="s">
        <v>76</v>
      </c>
      <c r="D143" s="115">
        <v>23383</v>
      </c>
      <c r="E143" s="115">
        <v>297915</v>
      </c>
      <c r="F143" s="115">
        <v>19553</v>
      </c>
      <c r="G143" s="115">
        <v>346110</v>
      </c>
      <c r="H143" s="115">
        <v>19553</v>
      </c>
      <c r="I143" s="115">
        <v>346110</v>
      </c>
      <c r="J143" s="115">
        <v>43300</v>
      </c>
      <c r="K143" s="115">
        <v>353363</v>
      </c>
      <c r="L143" s="115">
        <v>396663</v>
      </c>
    </row>
    <row r="144" spans="1:12" ht="12.75">
      <c r="A144" s="122" t="s">
        <v>17</v>
      </c>
      <c r="B144" s="132" t="s">
        <v>245</v>
      </c>
      <c r="C144" s="134" t="s">
        <v>274</v>
      </c>
      <c r="D144" s="138">
        <f aca="true" t="shared" si="20" ref="D144:I144">SUM(D142:D143)</f>
        <v>227136</v>
      </c>
      <c r="E144" s="138">
        <f t="shared" si="20"/>
        <v>750785</v>
      </c>
      <c r="F144" s="138">
        <f t="shared" si="20"/>
        <v>175748</v>
      </c>
      <c r="G144" s="138">
        <f t="shared" si="20"/>
        <v>862488</v>
      </c>
      <c r="H144" s="138">
        <f t="shared" si="20"/>
        <v>193345</v>
      </c>
      <c r="I144" s="138">
        <f t="shared" si="20"/>
        <v>863903</v>
      </c>
      <c r="J144" s="138">
        <f>SUM(J142:J143)</f>
        <v>263700</v>
      </c>
      <c r="K144" s="138">
        <f>SUM(K142:K143)</f>
        <v>972692</v>
      </c>
      <c r="L144" s="138">
        <f>SUM(J144:K144)</f>
        <v>1236392</v>
      </c>
    </row>
    <row r="145" spans="3:12" ht="6.75" customHeight="1">
      <c r="C145" s="13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 ht="12.75">
      <c r="B146" s="132" t="s">
        <v>207</v>
      </c>
      <c r="C146" s="134" t="s">
        <v>275</v>
      </c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 ht="12.75">
      <c r="B147" s="132">
        <v>3425</v>
      </c>
      <c r="C147" s="137" t="s">
        <v>276</v>
      </c>
      <c r="D147" s="115">
        <v>15886</v>
      </c>
      <c r="E147" s="58">
        <v>0</v>
      </c>
      <c r="F147" s="115">
        <v>11990</v>
      </c>
      <c r="G147" s="58">
        <v>0</v>
      </c>
      <c r="H147" s="115">
        <v>15310</v>
      </c>
      <c r="I147" s="58">
        <v>0</v>
      </c>
      <c r="J147" s="115">
        <v>17400</v>
      </c>
      <c r="K147" s="58">
        <v>0</v>
      </c>
      <c r="L147" s="115">
        <v>17400</v>
      </c>
    </row>
    <row r="148" spans="2:12" ht="12.75">
      <c r="B148" s="132">
        <v>3435</v>
      </c>
      <c r="C148" s="137" t="s">
        <v>277</v>
      </c>
      <c r="D148" s="30">
        <v>12346</v>
      </c>
      <c r="E148" s="58">
        <v>0</v>
      </c>
      <c r="F148" s="30">
        <v>16323</v>
      </c>
      <c r="G148" s="58">
        <v>0</v>
      </c>
      <c r="H148" s="30">
        <v>16323</v>
      </c>
      <c r="I148" s="58">
        <v>0</v>
      </c>
      <c r="J148" s="30">
        <v>9395</v>
      </c>
      <c r="K148" s="58">
        <v>0</v>
      </c>
      <c r="L148" s="30">
        <v>9395</v>
      </c>
    </row>
    <row r="149" spans="1:12" ht="12.75">
      <c r="A149" s="122" t="s">
        <v>17</v>
      </c>
      <c r="B149" s="132" t="s">
        <v>207</v>
      </c>
      <c r="C149" s="134" t="s">
        <v>275</v>
      </c>
      <c r="D149" s="138">
        <f>SUM(D147:D148)</f>
        <v>28232</v>
      </c>
      <c r="E149" s="82">
        <f>SUM(E147:E148)</f>
        <v>0</v>
      </c>
      <c r="F149" s="138">
        <f>SUM(F147:F148)</f>
        <v>28313</v>
      </c>
      <c r="G149" s="82">
        <f aca="true" t="shared" si="21" ref="G149:L149">SUM(G147:G148)</f>
        <v>0</v>
      </c>
      <c r="H149" s="138">
        <f t="shared" si="21"/>
        <v>31633</v>
      </c>
      <c r="I149" s="82">
        <f t="shared" si="21"/>
        <v>0</v>
      </c>
      <c r="J149" s="138">
        <f t="shared" si="21"/>
        <v>26795</v>
      </c>
      <c r="K149" s="82">
        <f t="shared" si="21"/>
        <v>0</v>
      </c>
      <c r="L149" s="138">
        <f t="shared" si="21"/>
        <v>26795</v>
      </c>
    </row>
    <row r="150" spans="3:12" ht="6.75" customHeight="1">
      <c r="C150" s="13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 ht="12.75">
      <c r="B151" s="132" t="s">
        <v>278</v>
      </c>
      <c r="C151" s="134" t="s">
        <v>279</v>
      </c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 ht="12.75">
      <c r="B152" s="132">
        <v>3451</v>
      </c>
      <c r="C152" s="137" t="s">
        <v>280</v>
      </c>
      <c r="D152" s="115">
        <v>57686</v>
      </c>
      <c r="E152" s="115">
        <v>4169</v>
      </c>
      <c r="F152" s="115">
        <v>70395</v>
      </c>
      <c r="G152" s="115">
        <v>5200</v>
      </c>
      <c r="H152" s="115">
        <v>59595</v>
      </c>
      <c r="I152" s="115">
        <v>5200</v>
      </c>
      <c r="J152" s="115">
        <v>59561</v>
      </c>
      <c r="K152" s="115">
        <v>5700</v>
      </c>
      <c r="L152" s="115">
        <v>65261</v>
      </c>
    </row>
    <row r="153" spans="2:12" ht="12.75">
      <c r="B153" s="132">
        <v>3452</v>
      </c>
      <c r="C153" s="137" t="s">
        <v>77</v>
      </c>
      <c r="D153" s="115">
        <v>49913</v>
      </c>
      <c r="E153" s="115">
        <v>39309</v>
      </c>
      <c r="F153" s="115">
        <v>90043</v>
      </c>
      <c r="G153" s="115">
        <v>40520</v>
      </c>
      <c r="H153" s="115">
        <v>104843</v>
      </c>
      <c r="I153" s="115">
        <v>40520</v>
      </c>
      <c r="J153" s="115">
        <v>68880</v>
      </c>
      <c r="K153" s="115">
        <v>50796</v>
      </c>
      <c r="L153" s="115">
        <v>119676</v>
      </c>
    </row>
    <row r="154" spans="2:12" ht="12.75">
      <c r="B154" s="132">
        <v>3454</v>
      </c>
      <c r="C154" s="137" t="s">
        <v>281</v>
      </c>
      <c r="D154" s="115">
        <v>38862</v>
      </c>
      <c r="E154" s="115">
        <v>14637</v>
      </c>
      <c r="F154" s="115">
        <v>78585</v>
      </c>
      <c r="G154" s="115">
        <v>28178</v>
      </c>
      <c r="H154" s="115">
        <v>93280</v>
      </c>
      <c r="I154" s="115">
        <v>28178</v>
      </c>
      <c r="J154" s="115">
        <v>48916</v>
      </c>
      <c r="K154" s="115">
        <v>19780</v>
      </c>
      <c r="L154" s="115">
        <v>68696</v>
      </c>
    </row>
    <row r="155" spans="2:12" ht="12.75">
      <c r="B155" s="132">
        <v>3456</v>
      </c>
      <c r="C155" s="137" t="s">
        <v>282</v>
      </c>
      <c r="D155" s="58">
        <v>0</v>
      </c>
      <c r="E155" s="115">
        <v>4445</v>
      </c>
      <c r="F155" s="58">
        <v>0</v>
      </c>
      <c r="G155" s="115">
        <v>5374</v>
      </c>
      <c r="H155" s="58">
        <v>0</v>
      </c>
      <c r="I155" s="115">
        <v>5374</v>
      </c>
      <c r="J155" s="58">
        <v>0</v>
      </c>
      <c r="K155" s="115">
        <v>5759</v>
      </c>
      <c r="L155" s="115">
        <v>5759</v>
      </c>
    </row>
    <row r="156" spans="2:12" ht="12.75">
      <c r="B156" s="132">
        <v>3475</v>
      </c>
      <c r="C156" s="137" t="s">
        <v>283</v>
      </c>
      <c r="D156" s="115">
        <v>25728</v>
      </c>
      <c r="E156" s="115">
        <v>7938</v>
      </c>
      <c r="F156" s="115">
        <v>14047</v>
      </c>
      <c r="G156" s="115">
        <v>8610</v>
      </c>
      <c r="H156" s="115">
        <v>14047</v>
      </c>
      <c r="I156" s="115">
        <v>8610</v>
      </c>
      <c r="J156" s="115">
        <v>20518</v>
      </c>
      <c r="K156" s="115">
        <v>9176</v>
      </c>
      <c r="L156" s="115">
        <v>29694</v>
      </c>
    </row>
    <row r="157" spans="1:12" ht="12.75">
      <c r="A157" s="127" t="s">
        <v>17</v>
      </c>
      <c r="B157" s="141" t="s">
        <v>278</v>
      </c>
      <c r="C157" s="142" t="s">
        <v>279</v>
      </c>
      <c r="D157" s="138">
        <f aca="true" t="shared" si="22" ref="D157:L157">SUM(D152:D156)</f>
        <v>172189</v>
      </c>
      <c r="E157" s="138">
        <f t="shared" si="22"/>
        <v>70498</v>
      </c>
      <c r="F157" s="138">
        <f t="shared" si="22"/>
        <v>253070</v>
      </c>
      <c r="G157" s="138">
        <f t="shared" si="22"/>
        <v>87882</v>
      </c>
      <c r="H157" s="138">
        <f t="shared" si="22"/>
        <v>271765</v>
      </c>
      <c r="I157" s="138">
        <f t="shared" si="22"/>
        <v>87882</v>
      </c>
      <c r="J157" s="138">
        <f t="shared" si="22"/>
        <v>197875</v>
      </c>
      <c r="K157" s="138">
        <f t="shared" si="22"/>
        <v>91211</v>
      </c>
      <c r="L157" s="138">
        <f t="shared" si="22"/>
        <v>289086</v>
      </c>
    </row>
    <row r="158" spans="1:12" ht="12.75">
      <c r="A158" s="127" t="s">
        <v>17</v>
      </c>
      <c r="B158" s="141" t="s">
        <v>82</v>
      </c>
      <c r="C158" s="142" t="s">
        <v>252</v>
      </c>
      <c r="D158" s="138">
        <f aca="true" t="shared" si="23" ref="D158:L158">D157+D149+D144+D133+D128+D121+D118+D111+D139</f>
        <v>3607980</v>
      </c>
      <c r="E158" s="138">
        <f t="shared" si="23"/>
        <v>2532191</v>
      </c>
      <c r="F158" s="138">
        <f t="shared" si="23"/>
        <v>5114171</v>
      </c>
      <c r="G158" s="138">
        <f t="shared" si="23"/>
        <v>2952037</v>
      </c>
      <c r="H158" s="138">
        <f t="shared" si="23"/>
        <v>5191811</v>
      </c>
      <c r="I158" s="138">
        <f t="shared" si="23"/>
        <v>2953452</v>
      </c>
      <c r="J158" s="138">
        <f t="shared" si="23"/>
        <v>5254793</v>
      </c>
      <c r="K158" s="138">
        <f t="shared" si="23"/>
        <v>3226175</v>
      </c>
      <c r="L158" s="138">
        <f t="shared" si="23"/>
        <v>8480968</v>
      </c>
    </row>
    <row r="159" spans="1:12" ht="6.75" customHeight="1">
      <c r="A159" s="127"/>
      <c r="B159" s="141"/>
      <c r="C159" s="142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1:12" ht="12.75">
      <c r="A160" s="127"/>
      <c r="B160" s="141" t="s">
        <v>284</v>
      </c>
      <c r="C160" s="142" t="s">
        <v>285</v>
      </c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1:12" ht="25.5">
      <c r="A161" s="127"/>
      <c r="B161" s="141">
        <v>3604</v>
      </c>
      <c r="C161" s="118" t="s">
        <v>286</v>
      </c>
      <c r="D161" s="105">
        <v>0</v>
      </c>
      <c r="E161" s="103">
        <v>314653</v>
      </c>
      <c r="F161" s="105">
        <v>0</v>
      </c>
      <c r="G161" s="103">
        <v>498823</v>
      </c>
      <c r="H161" s="105">
        <v>0</v>
      </c>
      <c r="I161" s="103">
        <v>498823</v>
      </c>
      <c r="J161" s="105">
        <v>0</v>
      </c>
      <c r="K161" s="114">
        <v>551084</v>
      </c>
      <c r="L161" s="114">
        <v>551084</v>
      </c>
    </row>
    <row r="162" spans="1:12" ht="13.5" thickBot="1">
      <c r="A162" s="123" t="s">
        <v>17</v>
      </c>
      <c r="B162" s="124"/>
      <c r="C162" s="148" t="s">
        <v>287</v>
      </c>
      <c r="D162" s="149">
        <f>+D158+D96+D52+D161</f>
        <v>7483777</v>
      </c>
      <c r="E162" s="149">
        <f aca="true" t="shared" si="24" ref="E162:L162">+E158+E96+E52+E161</f>
        <v>24817637</v>
      </c>
      <c r="F162" s="149">
        <f t="shared" si="24"/>
        <v>10420570</v>
      </c>
      <c r="G162" s="149">
        <f t="shared" si="24"/>
        <v>25279641</v>
      </c>
      <c r="H162" s="149">
        <f t="shared" si="24"/>
        <v>10662661</v>
      </c>
      <c r="I162" s="149">
        <f t="shared" si="24"/>
        <v>25281056</v>
      </c>
      <c r="J162" s="149">
        <f t="shared" si="24"/>
        <v>12250877</v>
      </c>
      <c r="K162" s="149">
        <f t="shared" si="24"/>
        <v>27582223</v>
      </c>
      <c r="L162" s="149">
        <f t="shared" si="24"/>
        <v>39833100</v>
      </c>
    </row>
    <row r="163" spans="1:12" ht="13.5" thickTop="1">
      <c r="A163" s="127"/>
      <c r="B163" s="128"/>
      <c r="C163" s="142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1:12" ht="12.75">
      <c r="A164" s="127"/>
      <c r="B164" s="128"/>
      <c r="C164" s="142"/>
      <c r="D164" s="114"/>
      <c r="E164" s="114"/>
      <c r="F164" s="114"/>
      <c r="G164" s="114"/>
      <c r="H164" s="114"/>
      <c r="I164" s="114"/>
      <c r="J164" s="114"/>
      <c r="K164" s="114"/>
      <c r="L164" s="114"/>
    </row>
  </sheetData>
  <sheetProtection/>
  <autoFilter ref="A5:L164"/>
  <mergeCells count="9">
    <mergeCell ref="A1:L1"/>
    <mergeCell ref="D3:E3"/>
    <mergeCell ref="F3:G3"/>
    <mergeCell ref="H3:I3"/>
    <mergeCell ref="J3:L3"/>
    <mergeCell ref="D4:E4"/>
    <mergeCell ref="F4:G4"/>
    <mergeCell ref="H4:I4"/>
    <mergeCell ref="J4:L4"/>
  </mergeCells>
  <printOptions horizontalCentered="1"/>
  <pageMargins left="1.19488189" right="0.748031496062992" top="0.748031496062992" bottom="0.94488188976378" header="0.511811023622047" footer="0.511811023622047"/>
  <pageSetup firstPageNumber="4" useFirstPageNumber="1" horizontalDpi="600" verticalDpi="600" orientation="landscape" paperSize="9" r:id="rId3"/>
  <headerFooter alignWithMargins="0">
    <oddFooter>&amp;C&amp;"Times New Roman,Bold"&amp;P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4"/>
  <sheetViews>
    <sheetView view="pageBreakPreview" zoomScaleSheetLayoutView="100" zoomScalePageLayoutView="0" workbookViewId="0" topLeftCell="A1">
      <selection activeCell="C20" sqref="C20"/>
    </sheetView>
  </sheetViews>
  <sheetFormatPr defaultColWidth="9.625" defaultRowHeight="12.75"/>
  <cols>
    <col min="1" max="1" width="4.875" style="1" bestFit="1" customWidth="1"/>
    <col min="2" max="2" width="6.00390625" style="10" bestFit="1" customWidth="1"/>
    <col min="3" max="3" width="45.625" style="1" customWidth="1"/>
    <col min="4" max="7" width="17.625" style="9" customWidth="1"/>
    <col min="8" max="16384" width="9.625" style="1" customWidth="1"/>
  </cols>
  <sheetData>
    <row r="1" spans="1:7" ht="12.75">
      <c r="A1" s="17"/>
      <c r="B1" s="27"/>
      <c r="C1" s="17"/>
      <c r="D1" s="20"/>
      <c r="E1" s="20"/>
      <c r="F1" s="20"/>
      <c r="G1" s="20"/>
    </row>
    <row r="2" spans="1:7" ht="14.25">
      <c r="A2" s="170" t="s">
        <v>86</v>
      </c>
      <c r="B2" s="170"/>
      <c r="C2" s="170"/>
      <c r="D2" s="170"/>
      <c r="E2" s="170"/>
      <c r="F2" s="170"/>
      <c r="G2" s="170"/>
    </row>
    <row r="3" spans="1:7" ht="14.25" thickBot="1">
      <c r="A3" s="48"/>
      <c r="B3" s="49"/>
      <c r="C3" s="48"/>
      <c r="D3" s="52"/>
      <c r="E3" s="52"/>
      <c r="F3" s="53"/>
      <c r="G3" s="6" t="s">
        <v>1</v>
      </c>
    </row>
    <row r="4" spans="1:7" ht="13.5" thickTop="1">
      <c r="A4" s="7"/>
      <c r="B4" s="8"/>
      <c r="E4" s="9" t="s">
        <v>2</v>
      </c>
      <c r="F4" s="9" t="s">
        <v>3</v>
      </c>
      <c r="G4" s="9" t="s">
        <v>2</v>
      </c>
    </row>
    <row r="5" spans="1:7" ht="12.75">
      <c r="A5" s="7"/>
      <c r="B5" s="8"/>
      <c r="C5" s="10" t="s">
        <v>4</v>
      </c>
      <c r="D5" s="9" t="s">
        <v>5</v>
      </c>
      <c r="E5" s="9" t="s">
        <v>6</v>
      </c>
      <c r="F5" s="9" t="s">
        <v>6</v>
      </c>
      <c r="G5" s="9" t="s">
        <v>6</v>
      </c>
    </row>
    <row r="6" spans="1:7" ht="13.5" thickBot="1">
      <c r="A6" s="2"/>
      <c r="B6" s="3"/>
      <c r="C6" s="2"/>
      <c r="D6" s="11" t="s">
        <v>7</v>
      </c>
      <c r="E6" s="11" t="s">
        <v>8</v>
      </c>
      <c r="F6" s="11" t="s">
        <v>8</v>
      </c>
      <c r="G6" s="12" t="s">
        <v>9</v>
      </c>
    </row>
    <row r="7" spans="1:7" ht="13.5" customHeight="1" thickTop="1">
      <c r="A7" s="39"/>
      <c r="B7" s="46"/>
      <c r="C7" s="39"/>
      <c r="D7" s="28"/>
      <c r="E7" s="28"/>
      <c r="F7" s="28"/>
      <c r="G7" s="28"/>
    </row>
    <row r="8" spans="1:7" ht="13.5" customHeight="1">
      <c r="A8" s="39"/>
      <c r="B8" s="54">
        <v>4000</v>
      </c>
      <c r="C8" s="55" t="s">
        <v>87</v>
      </c>
      <c r="D8" s="56">
        <v>422500</v>
      </c>
      <c r="E8" s="57">
        <v>0</v>
      </c>
      <c r="F8" s="57">
        <v>0</v>
      </c>
      <c r="G8" s="57">
        <v>0</v>
      </c>
    </row>
    <row r="9" spans="1:7" ht="13.5" customHeight="1">
      <c r="A9" s="39"/>
      <c r="B9" s="46"/>
      <c r="C9" s="39"/>
      <c r="D9" s="28"/>
      <c r="E9" s="28"/>
      <c r="F9" s="28"/>
      <c r="G9" s="28"/>
    </row>
    <row r="10" spans="1:7" ht="13.5" customHeight="1">
      <c r="A10" s="17"/>
      <c r="B10" s="24" t="s">
        <v>88</v>
      </c>
      <c r="C10" s="25" t="s">
        <v>89</v>
      </c>
      <c r="D10" s="20"/>
      <c r="E10" s="20"/>
      <c r="F10" s="20"/>
      <c r="G10" s="20"/>
    </row>
    <row r="11" spans="1:7" ht="13.5" customHeight="1">
      <c r="A11" s="17"/>
      <c r="B11" s="24">
        <v>6003</v>
      </c>
      <c r="C11" s="29" t="s">
        <v>90</v>
      </c>
      <c r="D11" s="20">
        <v>868900</v>
      </c>
      <c r="E11" s="20">
        <v>2322622</v>
      </c>
      <c r="F11" s="20">
        <v>2322622</v>
      </c>
      <c r="G11" s="20">
        <v>3734600</v>
      </c>
    </row>
    <row r="12" spans="1:7" ht="25.5">
      <c r="A12" s="17"/>
      <c r="B12" s="24">
        <v>6004</v>
      </c>
      <c r="C12" s="22" t="s">
        <v>91</v>
      </c>
      <c r="D12" s="20">
        <v>5504</v>
      </c>
      <c r="E12" s="20">
        <v>145000</v>
      </c>
      <c r="F12" s="20">
        <v>145000</v>
      </c>
      <c r="G12" s="20">
        <v>145000</v>
      </c>
    </row>
    <row r="13" spans="1:7" ht="13.5" customHeight="1">
      <c r="A13" s="17" t="s">
        <v>17</v>
      </c>
      <c r="B13" s="24" t="s">
        <v>88</v>
      </c>
      <c r="C13" s="25" t="s">
        <v>89</v>
      </c>
      <c r="D13" s="26">
        <f>SUM(D11:D12)</f>
        <v>874404</v>
      </c>
      <c r="E13" s="26">
        <f>SUM(E11:E12)</f>
        <v>2467622</v>
      </c>
      <c r="F13" s="26">
        <f>SUM(F11:F12)</f>
        <v>2467622</v>
      </c>
      <c r="G13" s="26">
        <f>SUM(G11:G12)</f>
        <v>3879600</v>
      </c>
    </row>
    <row r="14" spans="1:7" ht="13.5" customHeight="1">
      <c r="A14" s="17"/>
      <c r="B14" s="27"/>
      <c r="C14" s="25"/>
      <c r="D14" s="28"/>
      <c r="E14" s="28"/>
      <c r="F14" s="28"/>
      <c r="G14" s="28"/>
    </row>
    <row r="15" spans="1:7" ht="13.5" customHeight="1">
      <c r="A15" s="17"/>
      <c r="B15" s="24" t="s">
        <v>92</v>
      </c>
      <c r="C15" s="25" t="s">
        <v>93</v>
      </c>
      <c r="D15" s="20"/>
      <c r="E15" s="20"/>
      <c r="F15" s="20"/>
      <c r="G15" s="20"/>
    </row>
    <row r="16" spans="1:7" ht="13.5" customHeight="1">
      <c r="A16" s="17"/>
      <c r="B16" s="24">
        <v>6210</v>
      </c>
      <c r="C16" s="29" t="s">
        <v>94</v>
      </c>
      <c r="D16" s="30">
        <v>273</v>
      </c>
      <c r="E16" s="20">
        <v>497</v>
      </c>
      <c r="F16" s="20">
        <v>497</v>
      </c>
      <c r="G16" s="20">
        <v>273</v>
      </c>
    </row>
    <row r="17" spans="1:7" ht="13.5" customHeight="1">
      <c r="A17" s="17"/>
      <c r="B17" s="24">
        <v>6425</v>
      </c>
      <c r="C17" s="29" t="s">
        <v>95</v>
      </c>
      <c r="D17" s="58">
        <v>0</v>
      </c>
      <c r="E17" s="30">
        <v>7500</v>
      </c>
      <c r="F17" s="20">
        <v>7500</v>
      </c>
      <c r="G17" s="20">
        <v>7500</v>
      </c>
    </row>
    <row r="18" spans="1:7" ht="13.5" customHeight="1">
      <c r="A18" s="17"/>
      <c r="B18" s="24">
        <v>7610</v>
      </c>
      <c r="C18" s="29" t="s">
        <v>96</v>
      </c>
      <c r="D18" s="30">
        <v>8</v>
      </c>
      <c r="E18" s="20">
        <v>2</v>
      </c>
      <c r="F18" s="20">
        <v>2</v>
      </c>
      <c r="G18" s="20">
        <v>2</v>
      </c>
    </row>
    <row r="19" spans="1:7" ht="13.5" customHeight="1">
      <c r="A19" s="17" t="s">
        <v>17</v>
      </c>
      <c r="B19" s="24" t="s">
        <v>92</v>
      </c>
      <c r="C19" s="25" t="s">
        <v>93</v>
      </c>
      <c r="D19" s="26">
        <f>SUM(D15:D18)</f>
        <v>281</v>
      </c>
      <c r="E19" s="26">
        <f>SUM(E15:E18)</f>
        <v>7999</v>
      </c>
      <c r="F19" s="26">
        <f>SUM(F15:F18)</f>
        <v>7999</v>
      </c>
      <c r="G19" s="26">
        <f>SUM(G15:G18)</f>
        <v>7775</v>
      </c>
    </row>
    <row r="20" spans="1:7" ht="13.5" customHeight="1">
      <c r="A20" s="17" t="s">
        <v>17</v>
      </c>
      <c r="B20" s="24"/>
      <c r="C20" s="25" t="s">
        <v>97</v>
      </c>
      <c r="D20" s="20">
        <f>D19+D13+D8</f>
        <v>1297185</v>
      </c>
      <c r="E20" s="20">
        <f>E19+E13+E8</f>
        <v>2475621</v>
      </c>
      <c r="F20" s="20">
        <f>F19+F13+F8</f>
        <v>2475621</v>
      </c>
      <c r="G20" s="20">
        <f>G19+G13+G8</f>
        <v>3887375</v>
      </c>
    </row>
    <row r="21" spans="1:7" ht="26.25" thickBot="1">
      <c r="A21" s="48" t="s">
        <v>17</v>
      </c>
      <c r="B21" s="59" t="s">
        <v>98</v>
      </c>
      <c r="C21" s="60" t="s">
        <v>99</v>
      </c>
      <c r="D21" s="51">
        <v>38023530</v>
      </c>
      <c r="E21" s="51">
        <v>50404706</v>
      </c>
      <c r="F21" s="51">
        <v>50430991</v>
      </c>
      <c r="G21" s="51">
        <v>53846856</v>
      </c>
    </row>
    <row r="22" spans="1:7" ht="13.5" thickTop="1">
      <c r="A22" s="17"/>
      <c r="B22" s="27"/>
      <c r="C22" s="17"/>
      <c r="D22" s="20"/>
      <c r="E22" s="20"/>
      <c r="F22" s="20"/>
      <c r="G22" s="20"/>
    </row>
    <row r="23" spans="1:7" ht="12.75">
      <c r="A23" s="17"/>
      <c r="B23" s="27"/>
      <c r="C23" s="17"/>
      <c r="D23" s="20"/>
      <c r="E23" s="20"/>
      <c r="F23" s="20"/>
      <c r="G23" s="20"/>
    </row>
    <row r="24" spans="1:7" ht="12.75">
      <c r="A24" s="17"/>
      <c r="B24" s="27"/>
      <c r="C24" s="17"/>
      <c r="D24" s="20"/>
      <c r="E24" s="20"/>
      <c r="F24" s="20"/>
      <c r="G24" s="20"/>
    </row>
  </sheetData>
  <sheetProtection/>
  <mergeCells count="1">
    <mergeCell ref="A2:G2"/>
  </mergeCells>
  <printOptions horizontalCentered="1"/>
  <pageMargins left="1.19488189" right="0.748031496062992" top="0.748031496062992" bottom="0.94488188976378" header="0.511811023622047" footer="0.669291338582677"/>
  <pageSetup firstPageNumber="9" useFirstPageNumber="1" horizontalDpi="600" verticalDpi="600" orientation="landscape" paperSize="9" r:id="rId1"/>
  <headerFooter scaleWithDoc="0">
    <oddFooter>&amp;C&amp;"Times New Roman,Bold"&amp;11&amp;P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L94"/>
  <sheetViews>
    <sheetView view="pageBreakPreview" zoomScaleNormal="85" zoomScaleSheetLayoutView="100" zoomScalePageLayoutView="0" workbookViewId="0" topLeftCell="A85">
      <selection activeCell="C90" sqref="C90"/>
    </sheetView>
  </sheetViews>
  <sheetFormatPr defaultColWidth="9.625" defaultRowHeight="12.75"/>
  <cols>
    <col min="1" max="1" width="5.125" style="122" customWidth="1"/>
    <col min="2" max="2" width="5.125" style="129" customWidth="1"/>
    <col min="3" max="3" width="40.625" style="122" customWidth="1"/>
    <col min="4" max="12" width="8.375" style="122" customWidth="1"/>
    <col min="13" max="16384" width="9.625" style="122" customWidth="1"/>
  </cols>
  <sheetData>
    <row r="2" spans="1:12" ht="14.25">
      <c r="A2" s="167" t="s">
        <v>288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5" customHeight="1" thickBot="1">
      <c r="A3" s="123"/>
      <c r="B3" s="124"/>
      <c r="C3" s="123"/>
      <c r="D3" s="123"/>
      <c r="E3" s="123"/>
      <c r="F3" s="123"/>
      <c r="G3" s="123"/>
      <c r="H3" s="123"/>
      <c r="I3" s="123"/>
      <c r="J3" s="125"/>
      <c r="K3" s="123"/>
      <c r="L3" s="126" t="s">
        <v>1</v>
      </c>
    </row>
    <row r="4" spans="1:12" ht="15" customHeight="1" thickTop="1">
      <c r="A4" s="150"/>
      <c r="B4" s="151"/>
      <c r="C4" s="150"/>
      <c r="D4" s="171" t="s">
        <v>192</v>
      </c>
      <c r="E4" s="171"/>
      <c r="F4" s="171" t="s">
        <v>193</v>
      </c>
      <c r="G4" s="171"/>
      <c r="H4" s="171" t="s">
        <v>194</v>
      </c>
      <c r="I4" s="171"/>
      <c r="J4" s="171" t="s">
        <v>193</v>
      </c>
      <c r="K4" s="171"/>
      <c r="L4" s="171"/>
    </row>
    <row r="5" spans="1:12" ht="15" customHeight="1">
      <c r="A5" s="127"/>
      <c r="B5" s="128"/>
      <c r="C5" s="129" t="s">
        <v>195</v>
      </c>
      <c r="D5" s="169" t="s">
        <v>196</v>
      </c>
      <c r="E5" s="169"/>
      <c r="F5" s="169" t="s">
        <v>197</v>
      </c>
      <c r="G5" s="169"/>
      <c r="H5" s="169" t="s">
        <v>197</v>
      </c>
      <c r="I5" s="169"/>
      <c r="J5" s="169" t="s">
        <v>9</v>
      </c>
      <c r="K5" s="169"/>
      <c r="L5" s="169"/>
    </row>
    <row r="6" spans="1:12" ht="15" customHeight="1" thickBot="1">
      <c r="A6" s="123"/>
      <c r="B6" s="124"/>
      <c r="C6" s="123"/>
      <c r="D6" s="130" t="s">
        <v>198</v>
      </c>
      <c r="E6" s="130" t="s">
        <v>199</v>
      </c>
      <c r="F6" s="130" t="s">
        <v>198</v>
      </c>
      <c r="G6" s="130" t="s">
        <v>199</v>
      </c>
      <c r="H6" s="130" t="s">
        <v>198</v>
      </c>
      <c r="I6" s="130" t="s">
        <v>199</v>
      </c>
      <c r="J6" s="130" t="s">
        <v>198</v>
      </c>
      <c r="K6" s="130" t="s">
        <v>199</v>
      </c>
      <c r="L6" s="130" t="s">
        <v>17</v>
      </c>
    </row>
    <row r="7" spans="1:12" ht="13.5" thickTop="1">
      <c r="A7" s="127"/>
      <c r="B7" s="132" t="s">
        <v>10</v>
      </c>
      <c r="C7" s="134" t="s">
        <v>289</v>
      </c>
      <c r="D7" s="115"/>
      <c r="E7" s="115"/>
      <c r="F7" s="115"/>
      <c r="G7" s="115"/>
      <c r="H7" s="115"/>
      <c r="I7" s="115"/>
      <c r="J7" s="115"/>
      <c r="K7" s="58"/>
      <c r="L7" s="115"/>
    </row>
    <row r="8" spans="1:12" ht="12.75">
      <c r="A8" s="127"/>
      <c r="B8" s="132">
        <v>4055</v>
      </c>
      <c r="C8" s="137" t="s">
        <v>290</v>
      </c>
      <c r="D8" s="115">
        <v>58304</v>
      </c>
      <c r="E8" s="58">
        <v>0</v>
      </c>
      <c r="F8" s="115">
        <v>106500</v>
      </c>
      <c r="G8" s="58">
        <v>0</v>
      </c>
      <c r="H8" s="115">
        <v>132500</v>
      </c>
      <c r="I8" s="58">
        <v>0</v>
      </c>
      <c r="J8" s="115">
        <v>146500</v>
      </c>
      <c r="K8" s="58">
        <v>0</v>
      </c>
      <c r="L8" s="115">
        <v>146500</v>
      </c>
    </row>
    <row r="9" spans="1:12" ht="12.75">
      <c r="A9" s="127"/>
      <c r="B9" s="132">
        <v>4059</v>
      </c>
      <c r="C9" s="137" t="s">
        <v>291</v>
      </c>
      <c r="D9" s="140">
        <v>194577</v>
      </c>
      <c r="E9" s="57">
        <v>0</v>
      </c>
      <c r="F9" s="140">
        <v>1695239</v>
      </c>
      <c r="G9" s="57">
        <v>0</v>
      </c>
      <c r="H9" s="140">
        <v>1758409</v>
      </c>
      <c r="I9" s="57">
        <v>0</v>
      </c>
      <c r="J9" s="140">
        <v>1894161</v>
      </c>
      <c r="K9" s="57">
        <v>0</v>
      </c>
      <c r="L9" s="140">
        <v>1894161</v>
      </c>
    </row>
    <row r="10" spans="1:12" ht="12.75">
      <c r="A10" s="122" t="s">
        <v>17</v>
      </c>
      <c r="B10" s="132" t="s">
        <v>10</v>
      </c>
      <c r="C10" s="134" t="s">
        <v>289</v>
      </c>
      <c r="D10" s="140">
        <f>SUM(D8:D9)</f>
        <v>252881</v>
      </c>
      <c r="E10" s="57" t="s">
        <v>75</v>
      </c>
      <c r="F10" s="140">
        <f>SUM(F8:F9)</f>
        <v>1801739</v>
      </c>
      <c r="G10" s="57" t="s">
        <v>75</v>
      </c>
      <c r="H10" s="140">
        <f>SUM(H8:H9)</f>
        <v>1890909</v>
      </c>
      <c r="I10" s="57" t="s">
        <v>75</v>
      </c>
      <c r="J10" s="140">
        <f>SUM(J8:J9)</f>
        <v>2040661</v>
      </c>
      <c r="K10" s="57" t="s">
        <v>75</v>
      </c>
      <c r="L10" s="140">
        <f>SUM(L8:L9)</f>
        <v>2040661</v>
      </c>
    </row>
    <row r="11" spans="3:12" ht="12.75">
      <c r="C11" s="134"/>
      <c r="D11" s="114"/>
      <c r="E11" s="105"/>
      <c r="F11" s="114"/>
      <c r="G11" s="105"/>
      <c r="H11" s="114"/>
      <c r="I11" s="105"/>
      <c r="J11" s="114"/>
      <c r="K11" s="105"/>
      <c r="L11" s="114"/>
    </row>
    <row r="12" spans="2:12" ht="12.75">
      <c r="B12" s="132" t="s">
        <v>31</v>
      </c>
      <c r="C12" s="134" t="s">
        <v>292</v>
      </c>
      <c r="D12" s="114"/>
      <c r="E12" s="58"/>
      <c r="F12" s="115"/>
      <c r="G12" s="58"/>
      <c r="H12" s="115"/>
      <c r="I12" s="58"/>
      <c r="J12" s="115"/>
      <c r="K12" s="58"/>
      <c r="L12" s="115"/>
    </row>
    <row r="13" spans="2:12" ht="25.5">
      <c r="B13" s="129" t="s">
        <v>12</v>
      </c>
      <c r="C13" s="137" t="s">
        <v>293</v>
      </c>
      <c r="D13" s="115"/>
      <c r="E13" s="30"/>
      <c r="F13" s="115"/>
      <c r="G13" s="58"/>
      <c r="H13" s="115"/>
      <c r="I13" s="58"/>
      <c r="J13" s="115"/>
      <c r="K13" s="58"/>
      <c r="L13" s="115"/>
    </row>
    <row r="14" spans="2:12" ht="25.5">
      <c r="B14" s="132">
        <v>4202</v>
      </c>
      <c r="C14" s="137" t="s">
        <v>294</v>
      </c>
      <c r="D14" s="114">
        <v>629391</v>
      </c>
      <c r="E14" s="105">
        <v>0</v>
      </c>
      <c r="F14" s="114">
        <v>964271</v>
      </c>
      <c r="G14" s="105">
        <v>0</v>
      </c>
      <c r="H14" s="114">
        <v>889451</v>
      </c>
      <c r="I14" s="105">
        <v>0</v>
      </c>
      <c r="J14" s="114">
        <v>751848</v>
      </c>
      <c r="K14" s="105">
        <v>0</v>
      </c>
      <c r="L14" s="114">
        <v>751848</v>
      </c>
    </row>
    <row r="15" spans="2:12" ht="25.5">
      <c r="B15" s="129" t="s">
        <v>18</v>
      </c>
      <c r="C15" s="137" t="s">
        <v>295</v>
      </c>
      <c r="D15" s="114"/>
      <c r="E15" s="105"/>
      <c r="F15" s="114"/>
      <c r="G15" s="105"/>
      <c r="H15" s="114"/>
      <c r="I15" s="105"/>
      <c r="J15" s="114"/>
      <c r="K15" s="105"/>
      <c r="L15" s="114"/>
    </row>
    <row r="16" spans="2:12" ht="12.75">
      <c r="B16" s="132">
        <v>4210</v>
      </c>
      <c r="C16" s="137" t="s">
        <v>296</v>
      </c>
      <c r="D16" s="114">
        <v>975579</v>
      </c>
      <c r="E16" s="105">
        <v>0</v>
      </c>
      <c r="F16" s="114">
        <v>1129008</v>
      </c>
      <c r="G16" s="105">
        <v>0</v>
      </c>
      <c r="H16" s="114">
        <v>1095278</v>
      </c>
      <c r="I16" s="105">
        <v>0</v>
      </c>
      <c r="J16" s="114">
        <v>1076487</v>
      </c>
      <c r="K16" s="105">
        <v>0</v>
      </c>
      <c r="L16" s="114">
        <v>1076487</v>
      </c>
    </row>
    <row r="17" spans="2:12" ht="12.75">
      <c r="B17" s="152" t="s">
        <v>24</v>
      </c>
      <c r="C17" s="137" t="s">
        <v>297</v>
      </c>
      <c r="D17" s="115"/>
      <c r="E17" s="58"/>
      <c r="F17" s="115"/>
      <c r="G17" s="58"/>
      <c r="H17" s="115"/>
      <c r="I17" s="58"/>
      <c r="J17" s="115"/>
      <c r="K17" s="58"/>
      <c r="L17" s="115"/>
    </row>
    <row r="18" spans="3:12" ht="12.75">
      <c r="C18" s="137" t="s">
        <v>298</v>
      </c>
      <c r="D18" s="115"/>
      <c r="E18" s="58"/>
      <c r="F18" s="115"/>
      <c r="G18" s="58"/>
      <c r="H18" s="115"/>
      <c r="I18" s="58"/>
      <c r="J18" s="115"/>
      <c r="K18" s="58"/>
      <c r="L18" s="115"/>
    </row>
    <row r="19" spans="2:12" ht="12.75">
      <c r="B19" s="132">
        <v>4215</v>
      </c>
      <c r="C19" s="137" t="s">
        <v>299</v>
      </c>
      <c r="D19" s="30">
        <v>465010</v>
      </c>
      <c r="E19" s="58">
        <v>0</v>
      </c>
      <c r="F19" s="30">
        <v>1466874</v>
      </c>
      <c r="G19" s="58">
        <v>0</v>
      </c>
      <c r="H19" s="30">
        <v>1560083</v>
      </c>
      <c r="I19" s="58">
        <v>0</v>
      </c>
      <c r="J19" s="30">
        <v>580415</v>
      </c>
      <c r="K19" s="58">
        <v>0</v>
      </c>
      <c r="L19" s="30">
        <v>580415</v>
      </c>
    </row>
    <row r="20" spans="2:12" ht="12.75">
      <c r="B20" s="132">
        <v>4216</v>
      </c>
      <c r="C20" s="137" t="s">
        <v>300</v>
      </c>
      <c r="D20" s="30">
        <v>100030</v>
      </c>
      <c r="E20" s="58">
        <v>0</v>
      </c>
      <c r="F20" s="30">
        <v>141956</v>
      </c>
      <c r="G20" s="58">
        <v>0</v>
      </c>
      <c r="H20" s="30">
        <v>190374</v>
      </c>
      <c r="I20" s="58">
        <v>0</v>
      </c>
      <c r="J20" s="30">
        <v>92321</v>
      </c>
      <c r="K20" s="58">
        <v>0</v>
      </c>
      <c r="L20" s="30">
        <v>92321</v>
      </c>
    </row>
    <row r="21" spans="2:12" ht="12.75">
      <c r="B21" s="132">
        <v>4217</v>
      </c>
      <c r="C21" s="137" t="s">
        <v>301</v>
      </c>
      <c r="D21" s="140">
        <v>573554</v>
      </c>
      <c r="E21" s="57">
        <v>0</v>
      </c>
      <c r="F21" s="140">
        <v>2185225</v>
      </c>
      <c r="G21" s="57">
        <v>0</v>
      </c>
      <c r="H21" s="140">
        <v>2201167</v>
      </c>
      <c r="I21" s="57">
        <v>0</v>
      </c>
      <c r="J21" s="140">
        <v>2104512</v>
      </c>
      <c r="K21" s="57">
        <v>0</v>
      </c>
      <c r="L21" s="140">
        <v>2104512</v>
      </c>
    </row>
    <row r="22" spans="1:12" ht="12.75">
      <c r="A22" s="122" t="s">
        <v>17</v>
      </c>
      <c r="B22" s="152" t="s">
        <v>24</v>
      </c>
      <c r="C22" s="137" t="s">
        <v>297</v>
      </c>
      <c r="D22" s="115"/>
      <c r="E22" s="58"/>
      <c r="F22" s="115"/>
      <c r="G22" s="58"/>
      <c r="H22" s="115"/>
      <c r="I22" s="58"/>
      <c r="J22" s="115"/>
      <c r="K22" s="58"/>
      <c r="L22" s="115"/>
    </row>
    <row r="23" spans="3:12" ht="12.75">
      <c r="C23" s="118" t="s">
        <v>298</v>
      </c>
      <c r="D23" s="140">
        <f>SUM(D19:D21)</f>
        <v>1138594</v>
      </c>
      <c r="E23" s="57" t="s">
        <v>75</v>
      </c>
      <c r="F23" s="140">
        <f>SUM(F19:F21)</f>
        <v>3794055</v>
      </c>
      <c r="G23" s="57" t="s">
        <v>75</v>
      </c>
      <c r="H23" s="140">
        <f>SUM(H19:H21)</f>
        <v>3951624</v>
      </c>
      <c r="I23" s="57" t="s">
        <v>75</v>
      </c>
      <c r="J23" s="140">
        <f>SUM(J19:J21)</f>
        <v>2777248</v>
      </c>
      <c r="K23" s="57" t="s">
        <v>75</v>
      </c>
      <c r="L23" s="140">
        <f>SUM(L19:L21)</f>
        <v>2777248</v>
      </c>
    </row>
    <row r="24" spans="2:12" ht="12.75">
      <c r="B24" s="129" t="s">
        <v>218</v>
      </c>
      <c r="C24" s="118" t="s">
        <v>302</v>
      </c>
      <c r="D24" s="114"/>
      <c r="E24" s="105"/>
      <c r="F24" s="114"/>
      <c r="G24" s="105"/>
      <c r="H24" s="114"/>
      <c r="I24" s="105"/>
      <c r="J24" s="114"/>
      <c r="K24" s="105"/>
      <c r="L24" s="114"/>
    </row>
    <row r="25" spans="2:12" ht="12.75">
      <c r="B25" s="153">
        <v>4220</v>
      </c>
      <c r="C25" s="154" t="s">
        <v>303</v>
      </c>
      <c r="D25" s="103">
        <v>12539</v>
      </c>
      <c r="E25" s="105">
        <v>0</v>
      </c>
      <c r="F25" s="103">
        <v>9500</v>
      </c>
      <c r="G25" s="105">
        <v>0</v>
      </c>
      <c r="H25" s="114">
        <v>9500</v>
      </c>
      <c r="I25" s="105">
        <v>0</v>
      </c>
      <c r="J25" s="114">
        <v>2500</v>
      </c>
      <c r="K25" s="105">
        <v>0</v>
      </c>
      <c r="L25" s="114">
        <v>2500</v>
      </c>
    </row>
    <row r="26" spans="2:12" ht="12.75">
      <c r="B26" s="129" t="s">
        <v>224</v>
      </c>
      <c r="C26" s="137" t="s">
        <v>304</v>
      </c>
      <c r="D26" s="114"/>
      <c r="E26" s="105"/>
      <c r="F26" s="114"/>
      <c r="G26" s="105"/>
      <c r="H26" s="114"/>
      <c r="I26" s="105"/>
      <c r="J26" s="114"/>
      <c r="K26" s="105"/>
      <c r="L26" s="114"/>
    </row>
    <row r="27" spans="3:12" ht="12.75">
      <c r="C27" s="155" t="s">
        <v>305</v>
      </c>
      <c r="D27" s="115"/>
      <c r="E27" s="58"/>
      <c r="F27" s="115"/>
      <c r="G27" s="58"/>
      <c r="H27" s="115"/>
      <c r="I27" s="58"/>
      <c r="J27" s="115"/>
      <c r="K27" s="58"/>
      <c r="L27" s="115"/>
    </row>
    <row r="28" spans="1:12" ht="25.5">
      <c r="A28" s="127"/>
      <c r="B28" s="141">
        <v>4225</v>
      </c>
      <c r="C28" s="118" t="s">
        <v>306</v>
      </c>
      <c r="D28" s="114">
        <v>13042</v>
      </c>
      <c r="E28" s="105">
        <v>0</v>
      </c>
      <c r="F28" s="114">
        <v>74500</v>
      </c>
      <c r="G28" s="105">
        <v>0</v>
      </c>
      <c r="H28" s="114">
        <v>72000</v>
      </c>
      <c r="I28" s="105">
        <v>0</v>
      </c>
      <c r="J28" s="114">
        <v>53548</v>
      </c>
      <c r="K28" s="105">
        <v>0</v>
      </c>
      <c r="L28" s="114">
        <v>53548</v>
      </c>
    </row>
    <row r="29" spans="1:12" ht="12.75">
      <c r="A29" s="127"/>
      <c r="B29" s="128" t="s">
        <v>245</v>
      </c>
      <c r="C29" s="118" t="s">
        <v>307</v>
      </c>
      <c r="D29" s="114"/>
      <c r="E29" s="105"/>
      <c r="F29" s="114"/>
      <c r="G29" s="105"/>
      <c r="H29" s="114"/>
      <c r="I29" s="105"/>
      <c r="J29" s="114"/>
      <c r="K29" s="105"/>
      <c r="L29" s="114"/>
    </row>
    <row r="30" spans="1:12" ht="12.75">
      <c r="A30" s="127"/>
      <c r="B30" s="141">
        <v>4235</v>
      </c>
      <c r="C30" s="118" t="s">
        <v>308</v>
      </c>
      <c r="D30" s="114">
        <v>1999</v>
      </c>
      <c r="E30" s="105">
        <v>0</v>
      </c>
      <c r="F30" s="114">
        <v>5000</v>
      </c>
      <c r="G30" s="105">
        <v>0</v>
      </c>
      <c r="H30" s="105">
        <v>0</v>
      </c>
      <c r="I30" s="105">
        <v>0</v>
      </c>
      <c r="J30" s="114">
        <v>96958</v>
      </c>
      <c r="K30" s="105">
        <v>0</v>
      </c>
      <c r="L30" s="114">
        <v>96958</v>
      </c>
    </row>
    <row r="31" spans="1:12" ht="12.75">
      <c r="A31" s="144" t="s">
        <v>17</v>
      </c>
      <c r="B31" s="147" t="s">
        <v>31</v>
      </c>
      <c r="C31" s="146" t="s">
        <v>292</v>
      </c>
      <c r="D31" s="138">
        <f>D30+D23+D16+D14+D25+D28</f>
        <v>2771144</v>
      </c>
      <c r="E31" s="82">
        <f>E30+E23+E16+E14+E25+E28</f>
        <v>0</v>
      </c>
      <c r="F31" s="138">
        <f>F30+F23+F16+F14+F25+F28</f>
        <v>5976334</v>
      </c>
      <c r="G31" s="82">
        <f aca="true" t="shared" si="0" ref="G31:L31">G30+G23+G16+G14+G25+G28</f>
        <v>0</v>
      </c>
      <c r="H31" s="138">
        <f t="shared" si="0"/>
        <v>6017853</v>
      </c>
      <c r="I31" s="82">
        <f t="shared" si="0"/>
        <v>0</v>
      </c>
      <c r="J31" s="138">
        <f>J30+J23+J16+J14+J25+J28</f>
        <v>4758589</v>
      </c>
      <c r="K31" s="82">
        <f t="shared" si="0"/>
        <v>0</v>
      </c>
      <c r="L31" s="138">
        <f t="shared" si="0"/>
        <v>4758589</v>
      </c>
    </row>
    <row r="32" spans="3:12" ht="3" customHeight="1">
      <c r="C32" s="134"/>
      <c r="D32" s="114"/>
      <c r="E32" s="105"/>
      <c r="F32" s="114"/>
      <c r="G32" s="105"/>
      <c r="H32" s="114"/>
      <c r="I32" s="105"/>
      <c r="J32" s="114"/>
      <c r="K32" s="105"/>
      <c r="L32" s="114"/>
    </row>
    <row r="33" spans="1:12" ht="12.75">
      <c r="A33" s="127"/>
      <c r="B33" s="141" t="s">
        <v>82</v>
      </c>
      <c r="C33" s="156" t="s">
        <v>309</v>
      </c>
      <c r="D33" s="114"/>
      <c r="E33" s="105"/>
      <c r="F33" s="114"/>
      <c r="G33" s="105"/>
      <c r="H33" s="114"/>
      <c r="I33" s="105"/>
      <c r="J33" s="114"/>
      <c r="K33" s="105"/>
      <c r="L33" s="114"/>
    </row>
    <row r="34" spans="1:12" ht="12.75" customHeight="1">
      <c r="A34" s="127"/>
      <c r="B34" s="128" t="s">
        <v>12</v>
      </c>
      <c r="C34" s="118" t="s">
        <v>310</v>
      </c>
      <c r="D34" s="114"/>
      <c r="E34" s="105"/>
      <c r="F34" s="114"/>
      <c r="G34" s="105"/>
      <c r="H34" s="114"/>
      <c r="I34" s="105"/>
      <c r="J34" s="114"/>
      <c r="K34" s="105"/>
      <c r="L34" s="114"/>
    </row>
    <row r="35" spans="1:12" ht="12.75">
      <c r="A35" s="127"/>
      <c r="B35" s="141">
        <v>4401</v>
      </c>
      <c r="C35" s="118" t="s">
        <v>311</v>
      </c>
      <c r="D35" s="103">
        <v>37995</v>
      </c>
      <c r="E35" s="105">
        <v>0</v>
      </c>
      <c r="F35" s="114">
        <v>27000</v>
      </c>
      <c r="G35" s="105">
        <v>0</v>
      </c>
      <c r="H35" s="114">
        <v>27000</v>
      </c>
      <c r="I35" s="105">
        <v>0</v>
      </c>
      <c r="J35" s="114">
        <v>9400</v>
      </c>
      <c r="K35" s="105">
        <v>0</v>
      </c>
      <c r="L35" s="114">
        <v>9400</v>
      </c>
    </row>
    <row r="36" spans="1:12" ht="12.75">
      <c r="A36" s="127"/>
      <c r="B36" s="141">
        <v>4402</v>
      </c>
      <c r="C36" s="118" t="s">
        <v>312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</row>
    <row r="37" spans="1:12" ht="12.75">
      <c r="A37" s="127"/>
      <c r="B37" s="141">
        <v>4403</v>
      </c>
      <c r="C37" s="118" t="s">
        <v>313</v>
      </c>
      <c r="D37" s="114">
        <v>39203</v>
      </c>
      <c r="E37" s="105">
        <v>0</v>
      </c>
      <c r="F37" s="114">
        <v>75740</v>
      </c>
      <c r="G37" s="105">
        <v>0</v>
      </c>
      <c r="H37" s="114">
        <v>71740</v>
      </c>
      <c r="I37" s="105">
        <v>0</v>
      </c>
      <c r="J37" s="114">
        <v>27353</v>
      </c>
      <c r="K37" s="105">
        <v>0</v>
      </c>
      <c r="L37" s="114">
        <v>27353</v>
      </c>
    </row>
    <row r="38" spans="1:12" ht="12.75">
      <c r="A38" s="127"/>
      <c r="B38" s="141">
        <v>4404</v>
      </c>
      <c r="C38" s="118" t="s">
        <v>314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</row>
    <row r="39" spans="2:12" ht="12.75">
      <c r="B39" s="132">
        <v>4405</v>
      </c>
      <c r="C39" s="137" t="s">
        <v>315</v>
      </c>
      <c r="D39" s="115">
        <v>38995</v>
      </c>
      <c r="E39" s="58">
        <v>0</v>
      </c>
      <c r="F39" s="115">
        <v>67532</v>
      </c>
      <c r="G39" s="58">
        <v>0</v>
      </c>
      <c r="H39" s="115">
        <v>63832</v>
      </c>
      <c r="I39" s="58">
        <v>0</v>
      </c>
      <c r="J39" s="115">
        <v>37028</v>
      </c>
      <c r="K39" s="58">
        <v>0</v>
      </c>
      <c r="L39" s="115">
        <v>37028</v>
      </c>
    </row>
    <row r="40" spans="2:12" ht="12.75">
      <c r="B40" s="132">
        <v>4406</v>
      </c>
      <c r="C40" s="137" t="s">
        <v>316</v>
      </c>
      <c r="D40" s="115">
        <v>35546</v>
      </c>
      <c r="E40" s="58">
        <v>0</v>
      </c>
      <c r="F40" s="115">
        <v>30000</v>
      </c>
      <c r="G40" s="58">
        <v>0</v>
      </c>
      <c r="H40" s="115">
        <v>30000</v>
      </c>
      <c r="I40" s="58">
        <v>0</v>
      </c>
      <c r="J40" s="115">
        <v>58646</v>
      </c>
      <c r="K40" s="58">
        <v>0</v>
      </c>
      <c r="L40" s="115">
        <v>58646</v>
      </c>
    </row>
    <row r="41" spans="2:12" ht="12.75">
      <c r="B41" s="132">
        <v>4408</v>
      </c>
      <c r="C41" s="118" t="s">
        <v>317</v>
      </c>
      <c r="D41" s="114">
        <v>5999</v>
      </c>
      <c r="E41" s="105">
        <v>0</v>
      </c>
      <c r="F41" s="114">
        <v>40801</v>
      </c>
      <c r="G41" s="105">
        <v>0</v>
      </c>
      <c r="H41" s="114">
        <v>40801</v>
      </c>
      <c r="I41" s="105">
        <v>0</v>
      </c>
      <c r="J41" s="114">
        <v>17501</v>
      </c>
      <c r="K41" s="105">
        <v>0</v>
      </c>
      <c r="L41" s="114">
        <v>17501</v>
      </c>
    </row>
    <row r="42" spans="2:12" ht="12.75">
      <c r="B42" s="132">
        <v>4425</v>
      </c>
      <c r="C42" s="137" t="s">
        <v>318</v>
      </c>
      <c r="D42" s="115">
        <v>17007</v>
      </c>
      <c r="E42" s="58">
        <v>0</v>
      </c>
      <c r="F42" s="30">
        <v>33000</v>
      </c>
      <c r="G42" s="58">
        <v>0</v>
      </c>
      <c r="H42" s="30">
        <v>33000</v>
      </c>
      <c r="I42" s="58">
        <v>0</v>
      </c>
      <c r="J42" s="115">
        <v>32700</v>
      </c>
      <c r="K42" s="58">
        <v>0</v>
      </c>
      <c r="L42" s="115">
        <v>32700</v>
      </c>
    </row>
    <row r="43" spans="2:12" ht="12.75">
      <c r="B43" s="132">
        <v>4435</v>
      </c>
      <c r="C43" s="137" t="s">
        <v>319</v>
      </c>
      <c r="D43" s="30">
        <v>1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30">
        <v>4000</v>
      </c>
      <c r="K43" s="58">
        <v>0</v>
      </c>
      <c r="L43" s="30">
        <v>4000</v>
      </c>
    </row>
    <row r="44" spans="1:12" ht="25.5">
      <c r="A44" s="122" t="s">
        <v>17</v>
      </c>
      <c r="B44" s="129" t="s">
        <v>12</v>
      </c>
      <c r="C44" s="137" t="s">
        <v>320</v>
      </c>
      <c r="D44" s="138">
        <f>SUM(D35:D43)</f>
        <v>174746</v>
      </c>
      <c r="E44" s="82" t="s">
        <v>75</v>
      </c>
      <c r="F44" s="138">
        <f>SUM(F35:F43)</f>
        <v>274073</v>
      </c>
      <c r="G44" s="82" t="s">
        <v>75</v>
      </c>
      <c r="H44" s="138">
        <f>SUM(H35:H43)</f>
        <v>266373</v>
      </c>
      <c r="I44" s="82" t="s">
        <v>75</v>
      </c>
      <c r="J44" s="138">
        <f>SUM(J35:J43)</f>
        <v>186628</v>
      </c>
      <c r="K44" s="82" t="s">
        <v>75</v>
      </c>
      <c r="L44" s="138">
        <f>SUM(L35:L43)</f>
        <v>186628</v>
      </c>
    </row>
    <row r="45" spans="2:12" ht="12.75">
      <c r="B45" s="129" t="s">
        <v>18</v>
      </c>
      <c r="C45" s="137" t="s">
        <v>321</v>
      </c>
      <c r="D45" s="115"/>
      <c r="E45" s="58"/>
      <c r="F45" s="115"/>
      <c r="G45" s="58"/>
      <c r="H45" s="115"/>
      <c r="I45" s="58"/>
      <c r="J45" s="115"/>
      <c r="K45" s="58"/>
      <c r="L45" s="115"/>
    </row>
    <row r="46" spans="2:12" ht="25.5">
      <c r="B46" s="132">
        <v>4515</v>
      </c>
      <c r="C46" s="137" t="s">
        <v>357</v>
      </c>
      <c r="D46" s="114">
        <v>357689</v>
      </c>
      <c r="E46" s="105">
        <v>0</v>
      </c>
      <c r="F46" s="114">
        <v>284043</v>
      </c>
      <c r="G46" s="105">
        <v>0</v>
      </c>
      <c r="H46" s="114">
        <v>232622</v>
      </c>
      <c r="I46" s="105">
        <v>0</v>
      </c>
      <c r="J46" s="114">
        <v>271129</v>
      </c>
      <c r="K46" s="105">
        <v>0</v>
      </c>
      <c r="L46" s="114">
        <v>271129</v>
      </c>
    </row>
    <row r="47" spans="2:12" ht="12.75">
      <c r="B47" s="129" t="s">
        <v>24</v>
      </c>
      <c r="C47" s="137" t="s">
        <v>322</v>
      </c>
      <c r="D47" s="114"/>
      <c r="E47" s="105"/>
      <c r="F47" s="114"/>
      <c r="G47" s="105"/>
      <c r="H47" s="114"/>
      <c r="I47" s="105"/>
      <c r="J47" s="114"/>
      <c r="K47" s="105"/>
      <c r="L47" s="114"/>
    </row>
    <row r="48" spans="2:12" ht="12.75">
      <c r="B48" s="132">
        <v>4575</v>
      </c>
      <c r="C48" s="137" t="s">
        <v>323</v>
      </c>
      <c r="D48" s="114">
        <v>178692</v>
      </c>
      <c r="E48" s="105">
        <v>0</v>
      </c>
      <c r="F48" s="114">
        <v>190000</v>
      </c>
      <c r="G48" s="105">
        <v>0</v>
      </c>
      <c r="H48" s="114">
        <v>270000</v>
      </c>
      <c r="I48" s="105">
        <v>0</v>
      </c>
      <c r="J48" s="114">
        <v>190000</v>
      </c>
      <c r="K48" s="105">
        <v>0</v>
      </c>
      <c r="L48" s="114">
        <v>190000</v>
      </c>
    </row>
    <row r="49" spans="2:12" ht="12.75">
      <c r="B49" s="129" t="s">
        <v>218</v>
      </c>
      <c r="C49" s="137" t="s">
        <v>324</v>
      </c>
      <c r="D49" s="115"/>
      <c r="E49" s="58"/>
      <c r="F49" s="115"/>
      <c r="G49" s="58"/>
      <c r="H49" s="115"/>
      <c r="I49" s="58"/>
      <c r="J49" s="115"/>
      <c r="K49" s="58"/>
      <c r="L49" s="115"/>
    </row>
    <row r="50" spans="2:12" ht="12.75">
      <c r="B50" s="132">
        <v>4702</v>
      </c>
      <c r="C50" s="137" t="s">
        <v>325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</row>
    <row r="51" spans="2:12" ht="12.75">
      <c r="B51" s="132">
        <v>4711</v>
      </c>
      <c r="C51" s="157" t="s">
        <v>326</v>
      </c>
      <c r="D51" s="140">
        <v>29104</v>
      </c>
      <c r="E51" s="57">
        <v>0</v>
      </c>
      <c r="F51" s="140">
        <v>108347</v>
      </c>
      <c r="G51" s="57">
        <v>0</v>
      </c>
      <c r="H51" s="140">
        <v>108347</v>
      </c>
      <c r="I51" s="57">
        <v>0</v>
      </c>
      <c r="J51" s="140">
        <v>46949</v>
      </c>
      <c r="K51" s="57">
        <v>0</v>
      </c>
      <c r="L51" s="140">
        <v>46949</v>
      </c>
    </row>
    <row r="52" spans="1:12" ht="12.75">
      <c r="A52" s="122" t="s">
        <v>17</v>
      </c>
      <c r="B52" s="129" t="s">
        <v>218</v>
      </c>
      <c r="C52" s="137" t="s">
        <v>327</v>
      </c>
      <c r="D52" s="140">
        <f aca="true" t="shared" si="1" ref="D52:L52">D51+D50</f>
        <v>29104</v>
      </c>
      <c r="E52" s="57" t="s">
        <v>75</v>
      </c>
      <c r="F52" s="140">
        <f t="shared" si="1"/>
        <v>108347</v>
      </c>
      <c r="G52" s="56" t="s">
        <v>75</v>
      </c>
      <c r="H52" s="140">
        <f t="shared" si="1"/>
        <v>108347</v>
      </c>
      <c r="I52" s="56" t="s">
        <v>75</v>
      </c>
      <c r="J52" s="140">
        <f t="shared" si="1"/>
        <v>46949</v>
      </c>
      <c r="K52" s="57" t="s">
        <v>75</v>
      </c>
      <c r="L52" s="140">
        <f t="shared" si="1"/>
        <v>46949</v>
      </c>
    </row>
    <row r="53" spans="2:12" ht="12.75">
      <c r="B53" s="129" t="s">
        <v>224</v>
      </c>
      <c r="C53" s="137" t="s">
        <v>328</v>
      </c>
      <c r="D53" s="115"/>
      <c r="E53" s="58"/>
      <c r="F53" s="115"/>
      <c r="G53" s="115"/>
      <c r="H53" s="115"/>
      <c r="I53" s="115"/>
      <c r="J53" s="115"/>
      <c r="K53" s="58"/>
      <c r="L53" s="115"/>
    </row>
    <row r="54" spans="2:12" ht="12.75">
      <c r="B54" s="132">
        <v>4801</v>
      </c>
      <c r="C54" s="137" t="s">
        <v>329</v>
      </c>
      <c r="D54" s="140">
        <v>375928</v>
      </c>
      <c r="E54" s="57">
        <v>0</v>
      </c>
      <c r="F54" s="140">
        <v>1043819</v>
      </c>
      <c r="G54" s="57">
        <v>0</v>
      </c>
      <c r="H54" s="140">
        <v>1043819</v>
      </c>
      <c r="I54" s="57">
        <v>0</v>
      </c>
      <c r="J54" s="140">
        <v>457957</v>
      </c>
      <c r="K54" s="57">
        <v>0</v>
      </c>
      <c r="L54" s="140">
        <v>457957</v>
      </c>
    </row>
    <row r="55" spans="1:12" ht="12.75">
      <c r="A55" s="122" t="s">
        <v>17</v>
      </c>
      <c r="B55" s="129" t="s">
        <v>224</v>
      </c>
      <c r="C55" s="137" t="s">
        <v>328</v>
      </c>
      <c r="D55" s="138">
        <f aca="true" t="shared" si="2" ref="D55:L55">D54</f>
        <v>375928</v>
      </c>
      <c r="E55" s="82">
        <f t="shared" si="2"/>
        <v>0</v>
      </c>
      <c r="F55" s="138">
        <f t="shared" si="2"/>
        <v>1043819</v>
      </c>
      <c r="G55" s="82">
        <f t="shared" si="2"/>
        <v>0</v>
      </c>
      <c r="H55" s="138">
        <f t="shared" si="2"/>
        <v>1043819</v>
      </c>
      <c r="I55" s="82">
        <f t="shared" si="2"/>
        <v>0</v>
      </c>
      <c r="J55" s="138">
        <f t="shared" si="2"/>
        <v>457957</v>
      </c>
      <c r="K55" s="82">
        <f t="shared" si="2"/>
        <v>0</v>
      </c>
      <c r="L55" s="138">
        <f t="shared" si="2"/>
        <v>457957</v>
      </c>
    </row>
    <row r="56" spans="2:12" ht="12.75">
      <c r="B56" s="129" t="s">
        <v>242</v>
      </c>
      <c r="C56" s="137" t="s">
        <v>330</v>
      </c>
      <c r="D56" s="115"/>
      <c r="E56" s="58"/>
      <c r="F56" s="115"/>
      <c r="G56" s="30"/>
      <c r="H56" s="115"/>
      <c r="I56" s="30"/>
      <c r="J56" s="115"/>
      <c r="K56" s="115"/>
      <c r="L56" s="115"/>
    </row>
    <row r="57" spans="2:12" ht="12.75">
      <c r="B57" s="132">
        <v>4851</v>
      </c>
      <c r="C57" s="137" t="s">
        <v>331</v>
      </c>
      <c r="D57" s="115">
        <v>7166</v>
      </c>
      <c r="E57" s="58">
        <v>0</v>
      </c>
      <c r="F57" s="30">
        <v>1</v>
      </c>
      <c r="G57" s="58">
        <v>0</v>
      </c>
      <c r="H57" s="115">
        <v>15001</v>
      </c>
      <c r="I57" s="58">
        <v>0</v>
      </c>
      <c r="J57" s="30">
        <v>1</v>
      </c>
      <c r="K57" s="58">
        <v>0</v>
      </c>
      <c r="L57" s="30">
        <v>1</v>
      </c>
    </row>
    <row r="58" spans="1:12" ht="25.5">
      <c r="A58" s="127"/>
      <c r="B58" s="141">
        <v>4853</v>
      </c>
      <c r="C58" s="118" t="s">
        <v>332</v>
      </c>
      <c r="D58" s="105">
        <v>0</v>
      </c>
      <c r="E58" s="105">
        <v>0</v>
      </c>
      <c r="F58" s="103">
        <v>1</v>
      </c>
      <c r="G58" s="105">
        <v>0</v>
      </c>
      <c r="H58" s="103">
        <v>1</v>
      </c>
      <c r="I58" s="105">
        <v>0</v>
      </c>
      <c r="J58" s="105">
        <v>0</v>
      </c>
      <c r="K58" s="105">
        <v>0</v>
      </c>
      <c r="L58" s="105">
        <v>0</v>
      </c>
    </row>
    <row r="59" spans="1:12" ht="25.5">
      <c r="A59" s="144"/>
      <c r="B59" s="147">
        <v>4859</v>
      </c>
      <c r="C59" s="158" t="s">
        <v>333</v>
      </c>
      <c r="D59" s="57">
        <v>0</v>
      </c>
      <c r="E59" s="57">
        <v>0</v>
      </c>
      <c r="F59" s="56">
        <v>10000</v>
      </c>
      <c r="G59" s="57">
        <v>0</v>
      </c>
      <c r="H59" s="56">
        <v>10000</v>
      </c>
      <c r="I59" s="57">
        <v>0</v>
      </c>
      <c r="J59" s="56">
        <v>5000</v>
      </c>
      <c r="K59" s="57">
        <v>0</v>
      </c>
      <c r="L59" s="56">
        <v>5000</v>
      </c>
    </row>
    <row r="60" spans="1:12" ht="12.75">
      <c r="A60" s="127"/>
      <c r="B60" s="141">
        <v>4860</v>
      </c>
      <c r="C60" s="118" t="s">
        <v>334</v>
      </c>
      <c r="D60" s="114">
        <v>14100</v>
      </c>
      <c r="E60" s="105">
        <v>0</v>
      </c>
      <c r="F60" s="114">
        <v>32750</v>
      </c>
      <c r="G60" s="105">
        <v>0</v>
      </c>
      <c r="H60" s="114">
        <v>38358</v>
      </c>
      <c r="I60" s="105">
        <v>0</v>
      </c>
      <c r="J60" s="114">
        <v>48300</v>
      </c>
      <c r="K60" s="105">
        <v>0</v>
      </c>
      <c r="L60" s="114">
        <v>48300</v>
      </c>
    </row>
    <row r="61" spans="1:12" ht="25.5">
      <c r="A61" s="127"/>
      <c r="B61" s="141">
        <v>4885</v>
      </c>
      <c r="C61" s="118" t="s">
        <v>335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</row>
    <row r="62" spans="1:12" ht="12.75">
      <c r="A62" s="127" t="s">
        <v>17</v>
      </c>
      <c r="B62" s="128" t="s">
        <v>242</v>
      </c>
      <c r="C62" s="118" t="s">
        <v>330</v>
      </c>
      <c r="D62" s="138">
        <f>SUM(D57:D61)</f>
        <v>21266</v>
      </c>
      <c r="E62" s="82" t="s">
        <v>75</v>
      </c>
      <c r="F62" s="138">
        <f>SUM(F57:F61)</f>
        <v>42752</v>
      </c>
      <c r="G62" s="82" t="s">
        <v>75</v>
      </c>
      <c r="H62" s="138">
        <f>SUM(H57:H61)</f>
        <v>63360</v>
      </c>
      <c r="I62" s="82" t="s">
        <v>75</v>
      </c>
      <c r="J62" s="138">
        <f>SUM(J57:J61)</f>
        <v>53301</v>
      </c>
      <c r="K62" s="82">
        <f>SUM(K57:K61)</f>
        <v>0</v>
      </c>
      <c r="L62" s="138">
        <f>SUM(L57:L61)</f>
        <v>53301</v>
      </c>
    </row>
    <row r="63" spans="1:12" ht="12.75">
      <c r="A63" s="127"/>
      <c r="B63" s="128" t="s">
        <v>245</v>
      </c>
      <c r="C63" s="118" t="s">
        <v>336</v>
      </c>
      <c r="D63" s="114"/>
      <c r="E63" s="105"/>
      <c r="F63" s="114"/>
      <c r="G63" s="105"/>
      <c r="H63" s="114"/>
      <c r="I63" s="105"/>
      <c r="J63" s="114"/>
      <c r="K63" s="105"/>
      <c r="L63" s="114"/>
    </row>
    <row r="64" spans="1:12" ht="12.75">
      <c r="A64" s="127"/>
      <c r="B64" s="141">
        <v>5053</v>
      </c>
      <c r="C64" s="118" t="s">
        <v>337</v>
      </c>
      <c r="D64" s="105">
        <v>0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</row>
    <row r="65" spans="1:12" ht="12.75">
      <c r="A65" s="127"/>
      <c r="B65" s="141">
        <v>5054</v>
      </c>
      <c r="C65" s="118" t="s">
        <v>338</v>
      </c>
      <c r="D65" s="114">
        <v>1422845</v>
      </c>
      <c r="E65" s="105">
        <v>0</v>
      </c>
      <c r="F65" s="114">
        <v>3335827</v>
      </c>
      <c r="G65" s="105">
        <v>0</v>
      </c>
      <c r="H65" s="114">
        <v>3505018</v>
      </c>
      <c r="I65" s="105">
        <v>0</v>
      </c>
      <c r="J65" s="114">
        <v>3499967</v>
      </c>
      <c r="K65" s="105">
        <v>0</v>
      </c>
      <c r="L65" s="114">
        <v>3499967</v>
      </c>
    </row>
    <row r="66" spans="2:12" ht="12.75">
      <c r="B66" s="132">
        <v>5055</v>
      </c>
      <c r="C66" s="137" t="s">
        <v>339</v>
      </c>
      <c r="D66" s="57">
        <v>0</v>
      </c>
      <c r="E66" s="57">
        <v>0</v>
      </c>
      <c r="F66" s="140">
        <v>15001</v>
      </c>
      <c r="G66" s="57">
        <v>0</v>
      </c>
      <c r="H66" s="140">
        <v>15001</v>
      </c>
      <c r="I66" s="57">
        <v>0</v>
      </c>
      <c r="J66" s="140">
        <v>20000</v>
      </c>
      <c r="K66" s="57">
        <v>0</v>
      </c>
      <c r="L66" s="140">
        <v>20000</v>
      </c>
    </row>
    <row r="67" spans="1:12" ht="12.75">
      <c r="A67" s="122" t="s">
        <v>17</v>
      </c>
      <c r="B67" s="129" t="s">
        <v>245</v>
      </c>
      <c r="C67" s="137" t="s">
        <v>336</v>
      </c>
      <c r="D67" s="138">
        <f>SUM(D64:D66)</f>
        <v>1422845</v>
      </c>
      <c r="E67" s="82" t="s">
        <v>75</v>
      </c>
      <c r="F67" s="138">
        <f>SUM(F64:F66)</f>
        <v>3350828</v>
      </c>
      <c r="G67" s="82" t="s">
        <v>75</v>
      </c>
      <c r="H67" s="138">
        <f>SUM(H64:H66)</f>
        <v>3520019</v>
      </c>
      <c r="I67" s="82" t="s">
        <v>75</v>
      </c>
      <c r="J67" s="138">
        <f>SUM(J64:J66)</f>
        <v>3519967</v>
      </c>
      <c r="K67" s="82" t="s">
        <v>75</v>
      </c>
      <c r="L67" s="138">
        <f>SUM(L64:L66)</f>
        <v>3519967</v>
      </c>
    </row>
    <row r="68" spans="2:12" ht="25.5">
      <c r="B68" s="129" t="s">
        <v>207</v>
      </c>
      <c r="C68" s="137" t="s">
        <v>358</v>
      </c>
      <c r="D68" s="114"/>
      <c r="E68" s="105"/>
      <c r="F68" s="114"/>
      <c r="G68" s="105"/>
      <c r="H68" s="114"/>
      <c r="I68" s="105"/>
      <c r="J68" s="114"/>
      <c r="K68" s="105"/>
      <c r="L68" s="114"/>
    </row>
    <row r="69" spans="2:12" ht="25.5">
      <c r="B69" s="159">
        <v>5425</v>
      </c>
      <c r="C69" s="137" t="s">
        <v>340</v>
      </c>
      <c r="D69" s="105">
        <v>0</v>
      </c>
      <c r="E69" s="105">
        <v>0</v>
      </c>
      <c r="F69" s="103">
        <v>10300</v>
      </c>
      <c r="G69" s="105">
        <v>0</v>
      </c>
      <c r="H69" s="103">
        <v>5100</v>
      </c>
      <c r="I69" s="105">
        <v>0</v>
      </c>
      <c r="J69" s="103">
        <v>2500</v>
      </c>
      <c r="K69" s="105">
        <v>0</v>
      </c>
      <c r="L69" s="103">
        <v>2500</v>
      </c>
    </row>
    <row r="70" spans="2:12" ht="25.5">
      <c r="B70" s="129" t="s">
        <v>278</v>
      </c>
      <c r="C70" s="137" t="s">
        <v>341</v>
      </c>
      <c r="D70" s="114"/>
      <c r="E70" s="105">
        <f aca="true" t="shared" si="3" ref="E70:L70">E69</f>
        <v>0</v>
      </c>
      <c r="F70" s="103">
        <f t="shared" si="3"/>
        <v>10300</v>
      </c>
      <c r="G70" s="105">
        <f t="shared" si="3"/>
        <v>0</v>
      </c>
      <c r="H70" s="103">
        <f t="shared" si="3"/>
        <v>5100</v>
      </c>
      <c r="I70" s="105">
        <f t="shared" si="3"/>
        <v>0</v>
      </c>
      <c r="J70" s="103">
        <f t="shared" si="3"/>
        <v>2500</v>
      </c>
      <c r="K70" s="105">
        <f t="shared" si="3"/>
        <v>0</v>
      </c>
      <c r="L70" s="103">
        <f t="shared" si="3"/>
        <v>2500</v>
      </c>
    </row>
    <row r="71" spans="2:12" ht="12.75">
      <c r="B71" s="132">
        <v>5452</v>
      </c>
      <c r="C71" s="137" t="s">
        <v>342</v>
      </c>
      <c r="D71" s="115">
        <v>570000</v>
      </c>
      <c r="E71" s="58">
        <v>0</v>
      </c>
      <c r="F71" s="115">
        <v>1538138</v>
      </c>
      <c r="G71" s="58">
        <v>0</v>
      </c>
      <c r="H71" s="115">
        <v>1571637</v>
      </c>
      <c r="I71" s="58">
        <v>0</v>
      </c>
      <c r="J71" s="115">
        <v>1617475</v>
      </c>
      <c r="K71" s="58">
        <v>0</v>
      </c>
      <c r="L71" s="115">
        <v>1617475</v>
      </c>
    </row>
    <row r="72" spans="2:12" ht="25.5">
      <c r="B72" s="132">
        <v>5465</v>
      </c>
      <c r="C72" s="137" t="s">
        <v>343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</row>
    <row r="73" spans="2:12" ht="25.5">
      <c r="B73" s="160">
        <v>5475</v>
      </c>
      <c r="C73" s="161" t="s">
        <v>344</v>
      </c>
      <c r="D73" s="112">
        <v>3297</v>
      </c>
      <c r="E73" s="162">
        <v>0</v>
      </c>
      <c r="F73" s="112">
        <v>2500</v>
      </c>
      <c r="G73" s="162">
        <v>0</v>
      </c>
      <c r="H73" s="112">
        <v>2500</v>
      </c>
      <c r="I73" s="162">
        <v>0</v>
      </c>
      <c r="J73" s="112">
        <v>5000</v>
      </c>
      <c r="K73" s="162">
        <v>0</v>
      </c>
      <c r="L73" s="112">
        <v>5000</v>
      </c>
    </row>
    <row r="74" spans="1:12" ht="12.75">
      <c r="A74" s="122" t="s">
        <v>17</v>
      </c>
      <c r="B74" s="129" t="s">
        <v>278</v>
      </c>
      <c r="C74" s="137" t="s">
        <v>345</v>
      </c>
      <c r="D74" s="140">
        <f>SUM(D71:D73)</f>
        <v>573297</v>
      </c>
      <c r="E74" s="57">
        <f>SUM(E71:E72)</f>
        <v>0</v>
      </c>
      <c r="F74" s="140">
        <f>SUM(F71:F73)</f>
        <v>1540638</v>
      </c>
      <c r="G74" s="57">
        <f aca="true" t="shared" si="4" ref="G74:L74">SUM(G71:G73)</f>
        <v>0</v>
      </c>
      <c r="H74" s="140">
        <f t="shared" si="4"/>
        <v>1574137</v>
      </c>
      <c r="I74" s="57">
        <f t="shared" si="4"/>
        <v>0</v>
      </c>
      <c r="J74" s="140">
        <f t="shared" si="4"/>
        <v>1622475</v>
      </c>
      <c r="K74" s="57">
        <f t="shared" si="4"/>
        <v>0</v>
      </c>
      <c r="L74" s="140">
        <f t="shared" si="4"/>
        <v>1622475</v>
      </c>
    </row>
    <row r="75" spans="1:12" ht="25.5">
      <c r="A75" s="122" t="s">
        <v>17</v>
      </c>
      <c r="B75" s="132" t="s">
        <v>82</v>
      </c>
      <c r="C75" s="142" t="s">
        <v>346</v>
      </c>
      <c r="D75" s="140">
        <f>D74+D67+D62+D55+D52+D48+D46+D44+D69</f>
        <v>3133567</v>
      </c>
      <c r="E75" s="57">
        <f>E74+E67+E62+E55+E52+E48+E46+E44+E69+E59</f>
        <v>0</v>
      </c>
      <c r="F75" s="140">
        <f>F74+F67+F62+F55+F52+F48+F46+F44+F69</f>
        <v>6844800</v>
      </c>
      <c r="G75" s="57">
        <f>G74+G67+G62+G55+G52+G48+G46+G44+G69+G59</f>
        <v>0</v>
      </c>
      <c r="H75" s="140">
        <f>H74+H67+H62+H55+H52+H48+H46+H44+H69</f>
        <v>7083777</v>
      </c>
      <c r="I75" s="57">
        <f>I74+I67+I62+I55+I52+I48+I46+I44+I69+I59</f>
        <v>0</v>
      </c>
      <c r="J75" s="140">
        <f>J74+J67+J62+J55+J52+J48+J46+J44+J69</f>
        <v>6350906</v>
      </c>
      <c r="K75" s="57">
        <f>K74+K67+K62+K55+K52+K48+K46+K44+K69</f>
        <v>0</v>
      </c>
      <c r="L75" s="140">
        <f>L74+L67+L62+L55+L52+L48+L46+L44+L69</f>
        <v>6350906</v>
      </c>
    </row>
    <row r="76" spans="1:12" ht="12.75">
      <c r="A76" s="122" t="s">
        <v>17</v>
      </c>
      <c r="C76" s="134" t="s">
        <v>347</v>
      </c>
      <c r="D76" s="115"/>
      <c r="E76" s="58"/>
      <c r="F76" s="115"/>
      <c r="G76" s="58"/>
      <c r="H76" s="115"/>
      <c r="I76" s="58"/>
      <c r="J76" s="115"/>
      <c r="K76" s="58"/>
      <c r="L76" s="115"/>
    </row>
    <row r="77" spans="3:12" ht="12.75">
      <c r="C77" s="134" t="s">
        <v>348</v>
      </c>
      <c r="D77" s="140">
        <f>D75+D31+D10</f>
        <v>6157592</v>
      </c>
      <c r="E77" s="57" t="s">
        <v>75</v>
      </c>
      <c r="F77" s="140">
        <f>F75+F31+F10</f>
        <v>14622873</v>
      </c>
      <c r="G77" s="140" t="s">
        <v>75</v>
      </c>
      <c r="H77" s="140">
        <f>H75+H31+H10</f>
        <v>14992539</v>
      </c>
      <c r="I77" s="56" t="s">
        <v>75</v>
      </c>
      <c r="J77" s="140">
        <f>J75+J31+J10</f>
        <v>13150156</v>
      </c>
      <c r="K77" s="57">
        <f>K75+K31+K10</f>
        <v>0</v>
      </c>
      <c r="L77" s="140">
        <f>L75+L31+L10</f>
        <v>13150156</v>
      </c>
    </row>
    <row r="78" spans="3:12" ht="12.75">
      <c r="C78" s="134"/>
      <c r="D78" s="114"/>
      <c r="E78" s="105"/>
      <c r="F78" s="114"/>
      <c r="G78" s="114"/>
      <c r="H78" s="114"/>
      <c r="I78" s="114"/>
      <c r="J78" s="114"/>
      <c r="K78" s="114"/>
      <c r="L78" s="114"/>
    </row>
    <row r="79" spans="2:12" ht="12.75">
      <c r="B79" s="132" t="s">
        <v>88</v>
      </c>
      <c r="C79" s="134" t="s">
        <v>89</v>
      </c>
      <c r="D79" s="115"/>
      <c r="E79" s="115"/>
      <c r="F79" s="115"/>
      <c r="G79" s="115"/>
      <c r="H79" s="115"/>
      <c r="I79" s="115"/>
      <c r="J79" s="115"/>
      <c r="K79" s="115"/>
      <c r="L79" s="115"/>
    </row>
    <row r="80" spans="2:12" ht="12.75">
      <c r="B80" s="132">
        <v>6003</v>
      </c>
      <c r="C80" s="137" t="s">
        <v>349</v>
      </c>
      <c r="D80" s="58">
        <v>0</v>
      </c>
      <c r="E80" s="115">
        <v>452974</v>
      </c>
      <c r="F80" s="58">
        <v>0</v>
      </c>
      <c r="G80" s="115">
        <v>623086</v>
      </c>
      <c r="H80" s="58">
        <v>0</v>
      </c>
      <c r="I80" s="115">
        <v>623086</v>
      </c>
      <c r="J80" s="58">
        <v>0</v>
      </c>
      <c r="K80" s="115">
        <v>660650</v>
      </c>
      <c r="L80" s="115">
        <v>660650</v>
      </c>
    </row>
    <row r="81" spans="1:12" ht="25.5">
      <c r="A81" s="127"/>
      <c r="B81" s="141">
        <v>6004</v>
      </c>
      <c r="C81" s="118" t="s">
        <v>350</v>
      </c>
      <c r="D81" s="105">
        <v>0</v>
      </c>
      <c r="E81" s="114">
        <v>33587</v>
      </c>
      <c r="F81" s="105">
        <v>0</v>
      </c>
      <c r="G81" s="114">
        <v>104536</v>
      </c>
      <c r="H81" s="105">
        <v>0</v>
      </c>
      <c r="I81" s="114">
        <v>104536</v>
      </c>
      <c r="J81" s="105">
        <v>0</v>
      </c>
      <c r="K81" s="114">
        <v>107267</v>
      </c>
      <c r="L81" s="114">
        <v>107267</v>
      </c>
    </row>
    <row r="82" spans="1:12" ht="12.75">
      <c r="A82" s="144" t="s">
        <v>17</v>
      </c>
      <c r="B82" s="147" t="s">
        <v>88</v>
      </c>
      <c r="C82" s="146" t="s">
        <v>89</v>
      </c>
      <c r="D82" s="81" t="s">
        <v>75</v>
      </c>
      <c r="E82" s="138">
        <f>SUM(E80:E81)</f>
        <v>486561</v>
      </c>
      <c r="F82" s="81" t="s">
        <v>75</v>
      </c>
      <c r="G82" s="138">
        <f>SUM(G80:G81)</f>
        <v>727622</v>
      </c>
      <c r="H82" s="81" t="s">
        <v>75</v>
      </c>
      <c r="I82" s="138">
        <f>SUM(I80:I81)</f>
        <v>727622</v>
      </c>
      <c r="J82" s="82">
        <f>SUM(J80:J81)</f>
        <v>0</v>
      </c>
      <c r="K82" s="138">
        <f>SUM(K80:K81)</f>
        <v>767917</v>
      </c>
      <c r="L82" s="138">
        <f>SUM(L80:L81)</f>
        <v>767917</v>
      </c>
    </row>
    <row r="83" spans="1:12" ht="3.75" customHeight="1">
      <c r="A83" s="127"/>
      <c r="B83" s="128"/>
      <c r="C83" s="118"/>
      <c r="D83" s="103"/>
      <c r="E83" s="114"/>
      <c r="F83" s="114"/>
      <c r="G83" s="114"/>
      <c r="H83" s="114"/>
      <c r="I83" s="114"/>
      <c r="J83" s="114"/>
      <c r="K83" s="114"/>
      <c r="L83" s="114"/>
    </row>
    <row r="84" spans="2:12" ht="12.75">
      <c r="B84" s="132" t="s">
        <v>92</v>
      </c>
      <c r="C84" s="134" t="s">
        <v>93</v>
      </c>
      <c r="D84" s="30"/>
      <c r="E84" s="115"/>
      <c r="F84" s="115"/>
      <c r="G84" s="115"/>
      <c r="H84" s="115"/>
      <c r="I84" s="115"/>
      <c r="J84" s="115"/>
      <c r="K84" s="115"/>
      <c r="L84" s="115"/>
    </row>
    <row r="85" spans="2:12" ht="12.75">
      <c r="B85" s="163">
        <v>6202</v>
      </c>
      <c r="C85" s="164" t="s">
        <v>351</v>
      </c>
      <c r="D85" s="30">
        <v>80000</v>
      </c>
      <c r="E85" s="58">
        <v>0</v>
      </c>
      <c r="F85" s="30">
        <v>50000</v>
      </c>
      <c r="G85" s="58">
        <v>0</v>
      </c>
      <c r="H85" s="30">
        <v>50000</v>
      </c>
      <c r="I85" s="58">
        <v>0</v>
      </c>
      <c r="J85" s="30">
        <v>100000</v>
      </c>
      <c r="K85" s="58">
        <v>0</v>
      </c>
      <c r="L85" s="30">
        <v>100000</v>
      </c>
    </row>
    <row r="86" spans="2:12" ht="12.75">
      <c r="B86" s="132">
        <v>6425</v>
      </c>
      <c r="C86" s="137" t="s">
        <v>95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</row>
    <row r="87" spans="2:12" ht="12.75">
      <c r="B87" s="132">
        <v>6801</v>
      </c>
      <c r="C87" s="137" t="s">
        <v>352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</row>
    <row r="88" spans="2:12" ht="12.75">
      <c r="B88" s="132">
        <v>7475</v>
      </c>
      <c r="C88" s="137" t="s">
        <v>353</v>
      </c>
      <c r="D88" s="30">
        <v>410000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</row>
    <row r="89" spans="2:12" ht="12.75">
      <c r="B89" s="132">
        <v>7610</v>
      </c>
      <c r="C89" s="137" t="s">
        <v>96</v>
      </c>
      <c r="D89" s="30">
        <v>1735</v>
      </c>
      <c r="E89" s="58">
        <v>0</v>
      </c>
      <c r="F89" s="58">
        <v>0</v>
      </c>
      <c r="G89" s="115">
        <v>4000</v>
      </c>
      <c r="H89" s="58">
        <v>0</v>
      </c>
      <c r="I89" s="115">
        <v>4000</v>
      </c>
      <c r="J89" s="58">
        <v>0</v>
      </c>
      <c r="K89" s="115">
        <v>4000</v>
      </c>
      <c r="L89" s="115">
        <v>4000</v>
      </c>
    </row>
    <row r="90" spans="1:12" ht="12.75">
      <c r="A90" s="127" t="s">
        <v>17</v>
      </c>
      <c r="B90" s="141" t="s">
        <v>92</v>
      </c>
      <c r="C90" s="142" t="s">
        <v>93</v>
      </c>
      <c r="D90" s="81">
        <f aca="true" t="shared" si="5" ref="D90:I90">SUM(D85:D89)</f>
        <v>491735</v>
      </c>
      <c r="E90" s="82">
        <f t="shared" si="5"/>
        <v>0</v>
      </c>
      <c r="F90" s="81">
        <f t="shared" si="5"/>
        <v>50000</v>
      </c>
      <c r="G90" s="138">
        <f t="shared" si="5"/>
        <v>4000</v>
      </c>
      <c r="H90" s="81">
        <f t="shared" si="5"/>
        <v>50000</v>
      </c>
      <c r="I90" s="138">
        <f t="shared" si="5"/>
        <v>4000</v>
      </c>
      <c r="J90" s="138">
        <f>SUM(J85:J89)</f>
        <v>100000</v>
      </c>
      <c r="K90" s="138">
        <f>SUM(K85:K89)</f>
        <v>4000</v>
      </c>
      <c r="L90" s="138">
        <f>SUM(L85:L89)</f>
        <v>104000</v>
      </c>
    </row>
    <row r="91" spans="2:12" ht="12.75">
      <c r="B91" s="132"/>
      <c r="C91" s="134"/>
      <c r="D91" s="56"/>
      <c r="E91" s="140"/>
      <c r="F91" s="140"/>
      <c r="G91" s="140"/>
      <c r="H91" s="140"/>
      <c r="I91" s="140"/>
      <c r="J91" s="140"/>
      <c r="K91" s="140"/>
      <c r="L91" s="140"/>
    </row>
    <row r="92" spans="1:12" ht="12.75">
      <c r="A92" s="122" t="s">
        <v>17</v>
      </c>
      <c r="C92" s="134" t="s">
        <v>354</v>
      </c>
      <c r="D92" s="140">
        <f aca="true" t="shared" si="6" ref="D92:L92">D90+D82+D77</f>
        <v>6649327</v>
      </c>
      <c r="E92" s="140">
        <f t="shared" si="6"/>
        <v>486561</v>
      </c>
      <c r="F92" s="140">
        <f t="shared" si="6"/>
        <v>14672873</v>
      </c>
      <c r="G92" s="140">
        <f t="shared" si="6"/>
        <v>731622</v>
      </c>
      <c r="H92" s="140">
        <f t="shared" si="6"/>
        <v>15042539</v>
      </c>
      <c r="I92" s="140">
        <f t="shared" si="6"/>
        <v>731622</v>
      </c>
      <c r="J92" s="140">
        <f t="shared" si="6"/>
        <v>13250156</v>
      </c>
      <c r="K92" s="140">
        <f t="shared" si="6"/>
        <v>771917</v>
      </c>
      <c r="L92" s="140">
        <f t="shared" si="6"/>
        <v>14022073</v>
      </c>
    </row>
    <row r="93" spans="1:12" ht="25.5">
      <c r="A93" s="127" t="s">
        <v>17</v>
      </c>
      <c r="B93" s="128"/>
      <c r="C93" s="142" t="s">
        <v>355</v>
      </c>
      <c r="D93" s="138">
        <v>7483777</v>
      </c>
      <c r="E93" s="138">
        <v>24817637</v>
      </c>
      <c r="F93" s="138">
        <v>10420570</v>
      </c>
      <c r="G93" s="138">
        <v>25279641</v>
      </c>
      <c r="H93" s="138">
        <v>10662661</v>
      </c>
      <c r="I93" s="138">
        <v>25281056</v>
      </c>
      <c r="J93" s="138">
        <v>12250877</v>
      </c>
      <c r="K93" s="138">
        <v>27582223</v>
      </c>
      <c r="L93" s="138">
        <v>39833100</v>
      </c>
    </row>
    <row r="94" spans="1:12" ht="26.25" thickBot="1">
      <c r="A94" s="123" t="s">
        <v>17</v>
      </c>
      <c r="B94" s="165" t="s">
        <v>98</v>
      </c>
      <c r="C94" s="148" t="s">
        <v>356</v>
      </c>
      <c r="D94" s="149">
        <f aca="true" t="shared" si="7" ref="D94:L94">D93+D92</f>
        <v>14133104</v>
      </c>
      <c r="E94" s="149">
        <f t="shared" si="7"/>
        <v>25304198</v>
      </c>
      <c r="F94" s="149">
        <f t="shared" si="7"/>
        <v>25093443</v>
      </c>
      <c r="G94" s="149">
        <f t="shared" si="7"/>
        <v>26011263</v>
      </c>
      <c r="H94" s="149">
        <f t="shared" si="7"/>
        <v>25705200</v>
      </c>
      <c r="I94" s="149">
        <f t="shared" si="7"/>
        <v>26012678</v>
      </c>
      <c r="J94" s="149">
        <f t="shared" si="7"/>
        <v>25501033</v>
      </c>
      <c r="K94" s="149">
        <f t="shared" si="7"/>
        <v>28354140</v>
      </c>
      <c r="L94" s="149">
        <f t="shared" si="7"/>
        <v>53855173</v>
      </c>
    </row>
    <row r="95" ht="13.5" thickTop="1"/>
  </sheetData>
  <sheetProtection/>
  <mergeCells count="9">
    <mergeCell ref="A2:L2"/>
    <mergeCell ref="D4:E4"/>
    <mergeCell ref="F4:G4"/>
    <mergeCell ref="H4:I4"/>
    <mergeCell ref="J4:L4"/>
    <mergeCell ref="D5:E5"/>
    <mergeCell ref="F5:G5"/>
    <mergeCell ref="H5:I5"/>
    <mergeCell ref="J5:L5"/>
  </mergeCells>
  <printOptions horizontalCentered="1"/>
  <pageMargins left="1.19488189" right="0.748031496062992" top="0.748031496062992" bottom="0.94488188976378" header="0.511811023622047" footer="0.511811023622047"/>
  <pageSetup firstPageNumber="10" useFirstPageNumber="1" horizontalDpi="600" verticalDpi="600" orientation="landscape" paperSize="9" r:id="rId2"/>
  <headerFooter alignWithMargins="0">
    <oddFooter>&amp;C&amp;"Times New Roman,Bold"&amp;P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9"/>
  <sheetViews>
    <sheetView view="pageBreakPreview" zoomScaleSheetLayoutView="100" zoomScalePageLayoutView="0" workbookViewId="0" topLeftCell="A1">
      <selection activeCell="C18" sqref="C18"/>
    </sheetView>
  </sheetViews>
  <sheetFormatPr defaultColWidth="9.625" defaultRowHeight="12.75"/>
  <cols>
    <col min="1" max="1" width="4.875" style="1" bestFit="1" customWidth="1"/>
    <col min="2" max="2" width="6.00390625" style="10" bestFit="1" customWidth="1"/>
    <col min="3" max="3" width="45.625" style="1" customWidth="1"/>
    <col min="4" max="7" width="17.625" style="9" customWidth="1"/>
    <col min="8" max="16384" width="9.625" style="1" customWidth="1"/>
  </cols>
  <sheetData>
    <row r="1" spans="1:7" ht="12.75">
      <c r="A1" s="17"/>
      <c r="B1" s="27"/>
      <c r="C1" s="17"/>
      <c r="D1" s="20"/>
      <c r="E1" s="20"/>
      <c r="F1" s="20"/>
      <c r="G1" s="20"/>
    </row>
    <row r="2" spans="1:7" ht="15" customHeight="1">
      <c r="A2" s="170" t="s">
        <v>100</v>
      </c>
      <c r="B2" s="170"/>
      <c r="C2" s="170"/>
      <c r="D2" s="170"/>
      <c r="E2" s="170"/>
      <c r="F2" s="170"/>
      <c r="G2" s="170"/>
    </row>
    <row r="3" spans="1:7" ht="14.25" thickBot="1">
      <c r="A3" s="48"/>
      <c r="B3" s="49"/>
      <c r="C3" s="48"/>
      <c r="D3" s="52"/>
      <c r="E3" s="52"/>
      <c r="F3" s="53"/>
      <c r="G3" s="6" t="s">
        <v>1</v>
      </c>
    </row>
    <row r="4" spans="1:7" ht="13.5" thickTop="1">
      <c r="A4" s="7"/>
      <c r="B4" s="8"/>
      <c r="E4" s="9" t="s">
        <v>2</v>
      </c>
      <c r="F4" s="9" t="s">
        <v>3</v>
      </c>
      <c r="G4" s="9" t="s">
        <v>2</v>
      </c>
    </row>
    <row r="5" spans="1:7" ht="12.75">
      <c r="A5" s="7"/>
      <c r="B5" s="8"/>
      <c r="C5" s="10" t="s">
        <v>4</v>
      </c>
      <c r="D5" s="9" t="s">
        <v>5</v>
      </c>
      <c r="E5" s="9" t="s">
        <v>6</v>
      </c>
      <c r="F5" s="9" t="s">
        <v>6</v>
      </c>
      <c r="G5" s="9" t="s">
        <v>6</v>
      </c>
    </row>
    <row r="6" spans="1:7" ht="13.5" thickBot="1">
      <c r="A6" s="2"/>
      <c r="B6" s="3"/>
      <c r="C6" s="2"/>
      <c r="D6" s="11" t="s">
        <v>7</v>
      </c>
      <c r="E6" s="11" t="s">
        <v>8</v>
      </c>
      <c r="F6" s="11" t="s">
        <v>8</v>
      </c>
      <c r="G6" s="12" t="s">
        <v>9</v>
      </c>
    </row>
    <row r="7" spans="1:7" ht="15" customHeight="1" thickTop="1">
      <c r="A7" s="39"/>
      <c r="B7" s="46"/>
      <c r="C7" s="39"/>
      <c r="D7" s="28"/>
      <c r="E7" s="28"/>
      <c r="F7" s="28"/>
      <c r="G7" s="28"/>
    </row>
    <row r="8" spans="1:7" ht="15" customHeight="1">
      <c r="A8" s="17"/>
      <c r="B8" s="27"/>
      <c r="C8" s="25" t="s">
        <v>101</v>
      </c>
      <c r="D8" s="20"/>
      <c r="E8" s="20"/>
      <c r="F8" s="20"/>
      <c r="G8" s="20"/>
    </row>
    <row r="9" spans="1:7" ht="15" customHeight="1">
      <c r="A9" s="61"/>
      <c r="B9" s="62">
        <v>2011</v>
      </c>
      <c r="C9" s="22" t="s">
        <v>102</v>
      </c>
      <c r="D9" s="30">
        <v>6193</v>
      </c>
      <c r="E9" s="30">
        <v>6154</v>
      </c>
      <c r="F9" s="30">
        <v>6154</v>
      </c>
      <c r="G9" s="30">
        <v>5994</v>
      </c>
    </row>
    <row r="10" spans="1:7" ht="15" customHeight="1">
      <c r="A10" s="61"/>
      <c r="B10" s="62">
        <v>2012</v>
      </c>
      <c r="C10" s="22" t="s">
        <v>103</v>
      </c>
      <c r="D10" s="63">
        <v>44287</v>
      </c>
      <c r="E10" s="63">
        <v>48216</v>
      </c>
      <c r="F10" s="63">
        <v>48216</v>
      </c>
      <c r="G10" s="63">
        <v>52873</v>
      </c>
    </row>
    <row r="11" spans="1:7" ht="15" customHeight="1">
      <c r="A11" s="61"/>
      <c r="B11" s="62">
        <v>2014</v>
      </c>
      <c r="C11" s="22" t="s">
        <v>104</v>
      </c>
      <c r="D11" s="30">
        <v>68311</v>
      </c>
      <c r="E11" s="30">
        <v>83320</v>
      </c>
      <c r="F11" s="30">
        <v>83320</v>
      </c>
      <c r="G11" s="30">
        <v>91500</v>
      </c>
    </row>
    <row r="12" spans="1:7" ht="15" customHeight="1">
      <c r="A12" s="61"/>
      <c r="B12" s="62">
        <v>2048</v>
      </c>
      <c r="C12" s="22" t="s">
        <v>105</v>
      </c>
      <c r="D12" s="30">
        <v>120000</v>
      </c>
      <c r="E12" s="30">
        <v>120000</v>
      </c>
      <c r="F12" s="30">
        <v>120000</v>
      </c>
      <c r="G12" s="30">
        <v>120000</v>
      </c>
    </row>
    <row r="13" spans="1:7" ht="15" customHeight="1">
      <c r="A13" s="61"/>
      <c r="B13" s="62">
        <v>2049</v>
      </c>
      <c r="C13" s="22" t="s">
        <v>106</v>
      </c>
      <c r="D13" s="30">
        <v>1908323</v>
      </c>
      <c r="E13" s="30">
        <v>2013783</v>
      </c>
      <c r="F13" s="30">
        <v>2013783</v>
      </c>
      <c r="G13" s="30">
        <v>2067179</v>
      </c>
    </row>
    <row r="14" spans="1:7" ht="15" customHeight="1">
      <c r="A14" s="61"/>
      <c r="B14" s="62">
        <v>2051</v>
      </c>
      <c r="C14" s="22" t="s">
        <v>40</v>
      </c>
      <c r="D14" s="63">
        <v>24702</v>
      </c>
      <c r="E14" s="63">
        <v>23350</v>
      </c>
      <c r="F14" s="63">
        <v>23350</v>
      </c>
      <c r="G14" s="63">
        <v>27028</v>
      </c>
    </row>
    <row r="15" spans="1:7" ht="15" customHeight="1">
      <c r="A15" s="61"/>
      <c r="B15" s="62">
        <v>2059</v>
      </c>
      <c r="C15" s="22" t="s">
        <v>44</v>
      </c>
      <c r="D15" s="30">
        <v>994</v>
      </c>
      <c r="E15" s="63">
        <v>2030</v>
      </c>
      <c r="F15" s="63">
        <v>2030</v>
      </c>
      <c r="G15" s="63">
        <v>2030</v>
      </c>
    </row>
    <row r="16" spans="1:7" ht="15" customHeight="1">
      <c r="A16" s="61"/>
      <c r="B16" s="62">
        <v>2071</v>
      </c>
      <c r="C16" s="22" t="s">
        <v>107</v>
      </c>
      <c r="D16" s="30">
        <v>2359</v>
      </c>
      <c r="E16" s="63">
        <v>6130</v>
      </c>
      <c r="F16" s="63">
        <v>6130</v>
      </c>
      <c r="G16" s="63">
        <v>11207</v>
      </c>
    </row>
    <row r="17" spans="1:7" ht="15" customHeight="1">
      <c r="A17" s="61"/>
      <c r="B17" s="62">
        <v>2075</v>
      </c>
      <c r="C17" s="64" t="s">
        <v>108</v>
      </c>
      <c r="D17" s="63">
        <v>20000</v>
      </c>
      <c r="E17" s="63">
        <v>20000</v>
      </c>
      <c r="F17" s="63">
        <v>20000</v>
      </c>
      <c r="G17" s="63">
        <v>20000</v>
      </c>
    </row>
    <row r="18" spans="1:7" ht="15" customHeight="1">
      <c r="A18" s="61"/>
      <c r="B18" s="62">
        <v>2406</v>
      </c>
      <c r="C18" s="65" t="s">
        <v>64</v>
      </c>
      <c r="D18" s="58">
        <v>0</v>
      </c>
      <c r="E18" s="30">
        <v>1500</v>
      </c>
      <c r="F18" s="30">
        <v>1500</v>
      </c>
      <c r="G18" s="63">
        <v>1500</v>
      </c>
    </row>
    <row r="19" spans="1:7" ht="15" customHeight="1">
      <c r="A19" s="61"/>
      <c r="B19" s="66">
        <v>2407</v>
      </c>
      <c r="C19" s="67" t="s">
        <v>109</v>
      </c>
      <c r="D19" s="58">
        <v>0</v>
      </c>
      <c r="E19" s="30">
        <v>1610</v>
      </c>
      <c r="F19" s="30">
        <v>1610</v>
      </c>
      <c r="G19" s="63">
        <v>1100</v>
      </c>
    </row>
    <row r="20" spans="1:7" ht="25.5">
      <c r="A20" s="61" t="s">
        <v>17</v>
      </c>
      <c r="B20" s="68"/>
      <c r="C20" s="69" t="s">
        <v>110</v>
      </c>
      <c r="D20" s="70">
        <f>SUM(D9:D19)</f>
        <v>2195169</v>
      </c>
      <c r="E20" s="70">
        <f>SUM(E9:E19)</f>
        <v>2326093</v>
      </c>
      <c r="F20" s="70">
        <f>SUM(F9:F19)</f>
        <v>2326093</v>
      </c>
      <c r="G20" s="70">
        <f>SUM(G9:G19)</f>
        <v>2400411</v>
      </c>
    </row>
    <row r="21" spans="1:7" ht="15" customHeight="1">
      <c r="A21" s="61"/>
      <c r="B21" s="68"/>
      <c r="C21" s="69"/>
      <c r="D21" s="71"/>
      <c r="E21" s="71"/>
      <c r="F21" s="71"/>
      <c r="G21" s="71"/>
    </row>
    <row r="22" spans="1:7" ht="25.5">
      <c r="A22" s="61"/>
      <c r="B22" s="68"/>
      <c r="C22" s="69" t="s">
        <v>111</v>
      </c>
      <c r="D22" s="71"/>
      <c r="E22" s="71"/>
      <c r="F22" s="71"/>
      <c r="G22" s="71"/>
    </row>
    <row r="23" spans="1:7" ht="15" customHeight="1">
      <c r="A23" s="61"/>
      <c r="B23" s="62">
        <v>6003</v>
      </c>
      <c r="C23" s="22" t="s">
        <v>112</v>
      </c>
      <c r="D23" s="63">
        <v>452974</v>
      </c>
      <c r="E23" s="63">
        <v>623086</v>
      </c>
      <c r="F23" s="63">
        <v>623086</v>
      </c>
      <c r="G23" s="63">
        <v>660650</v>
      </c>
    </row>
    <row r="24" spans="1:7" ht="15" customHeight="1">
      <c r="A24" s="61"/>
      <c r="B24" s="62">
        <v>6004</v>
      </c>
      <c r="C24" s="22" t="s">
        <v>113</v>
      </c>
      <c r="D24" s="63">
        <v>33587</v>
      </c>
      <c r="E24" s="63">
        <v>104536</v>
      </c>
      <c r="F24" s="63">
        <v>104536</v>
      </c>
      <c r="G24" s="63">
        <v>107267</v>
      </c>
    </row>
    <row r="25" spans="1:7" ht="25.5">
      <c r="A25" s="61" t="s">
        <v>17</v>
      </c>
      <c r="B25" s="68"/>
      <c r="C25" s="69" t="s">
        <v>114</v>
      </c>
      <c r="D25" s="70">
        <f>D24+D23</f>
        <v>486561</v>
      </c>
      <c r="E25" s="70">
        <f>E24+E23</f>
        <v>727622</v>
      </c>
      <c r="F25" s="70">
        <f>F24+F23</f>
        <v>727622</v>
      </c>
      <c r="G25" s="70">
        <f>G24+G23</f>
        <v>767917</v>
      </c>
    </row>
    <row r="26" spans="1:7" ht="15" customHeight="1">
      <c r="A26" s="61"/>
      <c r="B26" s="68"/>
      <c r="C26" s="69"/>
      <c r="D26" s="72"/>
      <c r="E26" s="72"/>
      <c r="F26" s="72"/>
      <c r="G26" s="72"/>
    </row>
    <row r="27" spans="1:7" ht="26.25" thickBot="1">
      <c r="A27" s="73" t="s">
        <v>17</v>
      </c>
      <c r="B27" s="74"/>
      <c r="C27" s="60" t="s">
        <v>115</v>
      </c>
      <c r="D27" s="75">
        <f>D25+D20</f>
        <v>2681730</v>
      </c>
      <c r="E27" s="75">
        <f>E25+E20</f>
        <v>3053715</v>
      </c>
      <c r="F27" s="75">
        <f>F25+F20</f>
        <v>3053715</v>
      </c>
      <c r="G27" s="75">
        <f>G25+G20</f>
        <v>3168328</v>
      </c>
    </row>
    <row r="28" spans="1:7" ht="13.5" thickTop="1">
      <c r="A28" s="61"/>
      <c r="B28" s="68"/>
      <c r="C28" s="61"/>
      <c r="D28" s="63"/>
      <c r="E28" s="63"/>
      <c r="F28" s="63"/>
      <c r="G28" s="63"/>
    </row>
    <row r="29" spans="1:7" ht="12.75">
      <c r="A29" s="61"/>
      <c r="B29" s="68"/>
      <c r="C29" s="61"/>
      <c r="D29" s="63"/>
      <c r="E29" s="63"/>
      <c r="F29" s="63"/>
      <c r="G29" s="63"/>
    </row>
  </sheetData>
  <sheetProtection/>
  <mergeCells count="1">
    <mergeCell ref="A2:G2"/>
  </mergeCells>
  <printOptions horizontalCentered="1"/>
  <pageMargins left="1.19488189" right="0.748031496062992" top="0.748031496062992" bottom="0.94488188976378" header="0.511811023622047" footer="0.669291338582677"/>
  <pageSetup firstPageNumber="14" useFirstPageNumber="1" horizontalDpi="600" verticalDpi="600" orientation="landscape" paperSize="9" r:id="rId1"/>
  <headerFooter scaleWithDoc="0">
    <oddFooter>&amp;C&amp;"Times New Roman,Bold"&amp;11&amp;P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0"/>
  <sheetViews>
    <sheetView view="pageBreakPreview" zoomScaleSheetLayoutView="100" zoomScalePageLayoutView="0" workbookViewId="0" topLeftCell="A1">
      <selection activeCell="C18" sqref="C18"/>
    </sheetView>
  </sheetViews>
  <sheetFormatPr defaultColWidth="9.625" defaultRowHeight="12.75"/>
  <cols>
    <col min="1" max="1" width="4.875" style="1" bestFit="1" customWidth="1"/>
    <col min="2" max="2" width="6.00390625" style="10" bestFit="1" customWidth="1"/>
    <col min="3" max="3" width="45.625" style="1" customWidth="1"/>
    <col min="4" max="7" width="17.625" style="9" customWidth="1"/>
    <col min="8" max="16384" width="9.625" style="1" customWidth="1"/>
  </cols>
  <sheetData>
    <row r="1" spans="1:7" ht="12.75">
      <c r="A1" s="61"/>
      <c r="B1" s="68"/>
      <c r="C1" s="61"/>
      <c r="D1" s="63"/>
      <c r="E1" s="63"/>
      <c r="F1" s="63"/>
      <c r="G1" s="63"/>
    </row>
    <row r="2" spans="1:7" ht="12.75">
      <c r="A2" s="61"/>
      <c r="B2" s="68"/>
      <c r="C2" s="61"/>
      <c r="D2" s="63"/>
      <c r="E2" s="63"/>
      <c r="F2" s="63"/>
      <c r="G2" s="63"/>
    </row>
    <row r="3" spans="1:7" ht="12.75">
      <c r="A3" s="61"/>
      <c r="B3" s="68"/>
      <c r="C3" s="61"/>
      <c r="D3" s="63"/>
      <c r="E3" s="63"/>
      <c r="F3" s="63"/>
      <c r="G3" s="63"/>
    </row>
    <row r="4" spans="1:7" ht="14.25" customHeight="1">
      <c r="A4" s="172" t="s">
        <v>116</v>
      </c>
      <c r="B4" s="172"/>
      <c r="C4" s="172"/>
      <c r="D4" s="172"/>
      <c r="E4" s="172"/>
      <c r="F4" s="172"/>
      <c r="G4" s="172"/>
    </row>
    <row r="5" spans="1:7" ht="15.75" customHeight="1" thickBot="1">
      <c r="A5" s="73"/>
      <c r="B5" s="74"/>
      <c r="C5" s="73"/>
      <c r="D5" s="76"/>
      <c r="E5" s="76"/>
      <c r="F5" s="77"/>
      <c r="G5" s="6" t="s">
        <v>1</v>
      </c>
    </row>
    <row r="6" spans="1:7" ht="13.5" thickTop="1">
      <c r="A6" s="7"/>
      <c r="B6" s="8"/>
      <c r="E6" s="9" t="s">
        <v>2</v>
      </c>
      <c r="F6" s="9" t="s">
        <v>3</v>
      </c>
      <c r="G6" s="9" t="s">
        <v>2</v>
      </c>
    </row>
    <row r="7" spans="1:7" ht="12.75">
      <c r="A7" s="7"/>
      <c r="B7" s="8"/>
      <c r="C7" s="10" t="s">
        <v>4</v>
      </c>
      <c r="D7" s="9" t="s">
        <v>5</v>
      </c>
      <c r="E7" s="9" t="s">
        <v>6</v>
      </c>
      <c r="F7" s="9" t="s">
        <v>6</v>
      </c>
      <c r="G7" s="9" t="s">
        <v>6</v>
      </c>
    </row>
    <row r="8" spans="1:7" ht="13.5" thickBot="1">
      <c r="A8" s="2"/>
      <c r="B8" s="3"/>
      <c r="C8" s="2"/>
      <c r="D8" s="11" t="s">
        <v>7</v>
      </c>
      <c r="E8" s="11" t="s">
        <v>8</v>
      </c>
      <c r="F8" s="11" t="s">
        <v>8</v>
      </c>
      <c r="G8" s="12" t="s">
        <v>9</v>
      </c>
    </row>
    <row r="9" spans="1:7" ht="15" customHeight="1" thickTop="1">
      <c r="A9" s="78"/>
      <c r="B9" s="79"/>
      <c r="C9" s="78"/>
      <c r="D9" s="71"/>
      <c r="E9" s="71"/>
      <c r="F9" s="71"/>
      <c r="G9" s="71"/>
    </row>
    <row r="10" spans="1:7" ht="15" customHeight="1">
      <c r="A10" s="61"/>
      <c r="B10" s="62" t="s">
        <v>117</v>
      </c>
      <c r="C10" s="69" t="s">
        <v>118</v>
      </c>
      <c r="D10" s="63"/>
      <c r="E10" s="63"/>
      <c r="F10" s="63"/>
      <c r="G10" s="63"/>
    </row>
    <row r="11" spans="1:7" ht="15" customHeight="1">
      <c r="A11" s="61"/>
      <c r="B11" s="62">
        <v>8000</v>
      </c>
      <c r="C11" s="22" t="s">
        <v>119</v>
      </c>
      <c r="D11" s="30">
        <v>1000</v>
      </c>
      <c r="E11" s="58">
        <v>0</v>
      </c>
      <c r="F11" s="30">
        <v>802</v>
      </c>
      <c r="G11" s="58">
        <v>0</v>
      </c>
    </row>
    <row r="12" spans="1:7" ht="15" customHeight="1">
      <c r="A12" s="61" t="s">
        <v>17</v>
      </c>
      <c r="B12" s="62" t="s">
        <v>117</v>
      </c>
      <c r="C12" s="80" t="s">
        <v>118</v>
      </c>
      <c r="D12" s="81">
        <f>D11</f>
        <v>1000</v>
      </c>
      <c r="E12" s="82">
        <f>E11</f>
        <v>0</v>
      </c>
      <c r="F12" s="81">
        <f>F11</f>
        <v>802</v>
      </c>
      <c r="G12" s="82">
        <f>G11</f>
        <v>0</v>
      </c>
    </row>
    <row r="13" spans="1:7" ht="15" customHeight="1">
      <c r="A13" s="61"/>
      <c r="B13" s="68"/>
      <c r="C13" s="61"/>
      <c r="D13" s="63"/>
      <c r="E13" s="63"/>
      <c r="F13" s="58"/>
      <c r="G13" s="63"/>
    </row>
    <row r="14" spans="1:7" ht="15" customHeight="1">
      <c r="A14" s="61"/>
      <c r="B14" s="68"/>
      <c r="C14" s="61"/>
      <c r="D14" s="63"/>
      <c r="E14" s="63"/>
      <c r="F14" s="63"/>
      <c r="G14" s="63"/>
    </row>
    <row r="15" spans="1:7" ht="15" customHeight="1">
      <c r="A15" s="173" t="s">
        <v>120</v>
      </c>
      <c r="B15" s="173"/>
      <c r="C15" s="173"/>
      <c r="D15" s="173"/>
      <c r="E15" s="173"/>
      <c r="F15" s="173"/>
      <c r="G15" s="173"/>
    </row>
    <row r="16" spans="1:7" ht="15" customHeight="1">
      <c r="A16" s="61"/>
      <c r="B16" s="68"/>
      <c r="C16" s="68"/>
      <c r="D16" s="63"/>
      <c r="E16" s="63"/>
      <c r="F16" s="63"/>
      <c r="G16" s="63"/>
    </row>
    <row r="17" spans="1:7" ht="15" customHeight="1">
      <c r="A17" s="61"/>
      <c r="B17" s="62">
        <v>8000</v>
      </c>
      <c r="C17" s="61" t="s">
        <v>119</v>
      </c>
      <c r="D17" s="58">
        <v>0</v>
      </c>
      <c r="E17" s="58">
        <v>0</v>
      </c>
      <c r="F17" s="30">
        <v>802</v>
      </c>
      <c r="G17" s="58">
        <v>0</v>
      </c>
    </row>
    <row r="18" spans="1:7" ht="15" customHeight="1" thickBot="1">
      <c r="A18" s="73" t="s">
        <v>17</v>
      </c>
      <c r="B18" s="83" t="s">
        <v>117</v>
      </c>
      <c r="C18" s="84" t="s">
        <v>118</v>
      </c>
      <c r="D18" s="85">
        <f>D17</f>
        <v>0</v>
      </c>
      <c r="E18" s="85">
        <f>E17</f>
        <v>0</v>
      </c>
      <c r="F18" s="86">
        <f>F17</f>
        <v>802</v>
      </c>
      <c r="G18" s="85">
        <f>G17</f>
        <v>0</v>
      </c>
    </row>
    <row r="19" spans="1:7" ht="13.5" thickTop="1">
      <c r="A19" s="61"/>
      <c r="B19" s="68"/>
      <c r="C19" s="80"/>
      <c r="D19" s="71"/>
      <c r="E19" s="71"/>
      <c r="F19" s="71"/>
      <c r="G19" s="71"/>
    </row>
    <row r="20" spans="1:7" ht="12.75">
      <c r="A20" s="61"/>
      <c r="B20" s="68"/>
      <c r="C20" s="71"/>
      <c r="D20" s="71"/>
      <c r="E20" s="71"/>
      <c r="F20" s="71"/>
      <c r="G20" s="71"/>
    </row>
  </sheetData>
  <sheetProtection/>
  <mergeCells count="2">
    <mergeCell ref="A4:G4"/>
    <mergeCell ref="A15:G15"/>
  </mergeCells>
  <printOptions horizontalCentered="1"/>
  <pageMargins left="1.19488189" right="0.748031496062992" top="0.748031496062992" bottom="0.94488188976378" header="0.511811023622047" footer="0.669291338582677"/>
  <pageSetup firstPageNumber="15" useFirstPageNumber="1" horizontalDpi="600" verticalDpi="600" orientation="landscape" paperSize="9" r:id="rId1"/>
  <headerFooter scaleWithDoc="0">
    <oddFooter>&amp;C&amp;"Times New Roman,Bold"&amp;11&amp;P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6"/>
  <sheetViews>
    <sheetView view="pageBreakPreview" zoomScaleSheetLayoutView="100" zoomScalePageLayoutView="0" workbookViewId="0" topLeftCell="A7">
      <selection activeCell="C12" sqref="C12"/>
    </sheetView>
  </sheetViews>
  <sheetFormatPr defaultColWidth="9.625" defaultRowHeight="12.75"/>
  <cols>
    <col min="1" max="1" width="4.875" style="1" bestFit="1" customWidth="1"/>
    <col min="2" max="2" width="6.00390625" style="10" bestFit="1" customWidth="1"/>
    <col min="3" max="3" width="45.625" style="1" customWidth="1"/>
    <col min="4" max="7" width="17.625" style="9" customWidth="1"/>
    <col min="8" max="16384" width="9.625" style="1" customWidth="1"/>
  </cols>
  <sheetData>
    <row r="1" spans="1:7" ht="12.75">
      <c r="A1" s="61"/>
      <c r="B1" s="68"/>
      <c r="C1" s="71"/>
      <c r="D1" s="71"/>
      <c r="E1" s="71"/>
      <c r="F1" s="71"/>
      <c r="G1" s="71"/>
    </row>
    <row r="2" spans="1:7" ht="14.25" customHeight="1">
      <c r="A2" s="172" t="s">
        <v>121</v>
      </c>
      <c r="B2" s="172"/>
      <c r="C2" s="172"/>
      <c r="D2" s="172"/>
      <c r="E2" s="172"/>
      <c r="F2" s="172"/>
      <c r="G2" s="172"/>
    </row>
    <row r="3" spans="1:7" ht="14.25" thickBot="1">
      <c r="A3" s="73"/>
      <c r="B3" s="74"/>
      <c r="C3" s="73"/>
      <c r="D3" s="76"/>
      <c r="E3" s="76"/>
      <c r="F3" s="77"/>
      <c r="G3" s="6" t="s">
        <v>1</v>
      </c>
    </row>
    <row r="4" spans="1:7" ht="13.5" thickTop="1">
      <c r="A4" s="7"/>
      <c r="B4" s="8"/>
      <c r="E4" s="9" t="s">
        <v>2</v>
      </c>
      <c r="F4" s="9" t="s">
        <v>3</v>
      </c>
      <c r="G4" s="9" t="s">
        <v>2</v>
      </c>
    </row>
    <row r="5" spans="1:7" ht="12.75">
      <c r="A5" s="7"/>
      <c r="B5" s="8"/>
      <c r="C5" s="10" t="s">
        <v>4</v>
      </c>
      <c r="D5" s="9" t="s">
        <v>5</v>
      </c>
      <c r="E5" s="9" t="s">
        <v>6</v>
      </c>
      <c r="F5" s="9" t="s">
        <v>6</v>
      </c>
      <c r="G5" s="9" t="s">
        <v>6</v>
      </c>
    </row>
    <row r="6" spans="1:7" ht="13.5" thickBot="1">
      <c r="A6" s="2"/>
      <c r="B6" s="3"/>
      <c r="C6" s="2"/>
      <c r="D6" s="11" t="s">
        <v>7</v>
      </c>
      <c r="E6" s="11" t="s">
        <v>8</v>
      </c>
      <c r="F6" s="11" t="s">
        <v>8</v>
      </c>
      <c r="G6" s="12" t="s">
        <v>9</v>
      </c>
    </row>
    <row r="7" spans="1:7" ht="15" customHeight="1" thickTop="1">
      <c r="A7" s="61"/>
      <c r="B7" s="68"/>
      <c r="C7" s="69" t="s">
        <v>122</v>
      </c>
      <c r="D7" s="63"/>
      <c r="E7" s="63"/>
      <c r="F7" s="63"/>
      <c r="G7" s="63"/>
    </row>
    <row r="8" spans="1:7" ht="15" customHeight="1">
      <c r="A8" s="61"/>
      <c r="B8" s="62" t="s">
        <v>98</v>
      </c>
      <c r="C8" s="69" t="s">
        <v>123</v>
      </c>
      <c r="D8" s="63"/>
      <c r="E8" s="63"/>
      <c r="F8" s="63"/>
      <c r="G8" s="63"/>
    </row>
    <row r="9" spans="1:7" ht="15" customHeight="1">
      <c r="A9" s="61"/>
      <c r="B9" s="87" t="s">
        <v>18</v>
      </c>
      <c r="C9" s="22" t="s">
        <v>124</v>
      </c>
      <c r="D9" s="63"/>
      <c r="E9" s="63"/>
      <c r="F9" s="63"/>
      <c r="G9" s="63"/>
    </row>
    <row r="10" spans="1:7" ht="15" customHeight="1">
      <c r="A10" s="61"/>
      <c r="B10" s="62">
        <v>8009</v>
      </c>
      <c r="C10" s="69" t="s">
        <v>124</v>
      </c>
      <c r="D10" s="63">
        <v>1912175</v>
      </c>
      <c r="E10" s="63">
        <v>2060000</v>
      </c>
      <c r="F10" s="63">
        <v>2060000</v>
      </c>
      <c r="G10" s="63">
        <v>2000700</v>
      </c>
    </row>
    <row r="11" spans="1:7" ht="15" customHeight="1">
      <c r="A11" s="61"/>
      <c r="B11" s="88" t="s">
        <v>24</v>
      </c>
      <c r="C11" s="22" t="s">
        <v>125</v>
      </c>
      <c r="D11" s="63"/>
      <c r="E11" s="63"/>
      <c r="F11" s="63"/>
      <c r="G11" s="63"/>
    </row>
    <row r="12" spans="1:7" ht="15" customHeight="1">
      <c r="A12" s="61"/>
      <c r="B12" s="62">
        <v>8011</v>
      </c>
      <c r="C12" s="69" t="s">
        <v>126</v>
      </c>
      <c r="D12" s="63">
        <v>41342</v>
      </c>
      <c r="E12" s="63">
        <v>41051</v>
      </c>
      <c r="F12" s="63">
        <v>35050</v>
      </c>
      <c r="G12" s="63">
        <v>41157</v>
      </c>
    </row>
    <row r="13" spans="1:7" ht="15" customHeight="1">
      <c r="A13" s="61" t="s">
        <v>17</v>
      </c>
      <c r="B13" s="62" t="s">
        <v>98</v>
      </c>
      <c r="C13" s="69" t="s">
        <v>123</v>
      </c>
      <c r="D13" s="70">
        <f>SUM(D10:D12)</f>
        <v>1953517</v>
      </c>
      <c r="E13" s="70">
        <f>SUM(E10:E12)</f>
        <v>2101051</v>
      </c>
      <c r="F13" s="70">
        <f>SUM(F10:F12)</f>
        <v>2095050</v>
      </c>
      <c r="G13" s="70">
        <f>SUM(G10:G12)</f>
        <v>2041857</v>
      </c>
    </row>
    <row r="14" spans="1:7" ht="9" customHeight="1">
      <c r="A14" s="61"/>
      <c r="B14" s="68"/>
      <c r="C14" s="69"/>
      <c r="D14" s="71"/>
      <c r="E14" s="71"/>
      <c r="F14" s="71"/>
      <c r="G14" s="71"/>
    </row>
    <row r="15" spans="1:7" ht="15" customHeight="1">
      <c r="A15" s="61"/>
      <c r="B15" s="62" t="s">
        <v>127</v>
      </c>
      <c r="C15" s="69" t="s">
        <v>128</v>
      </c>
      <c r="D15" s="63"/>
      <c r="E15" s="63"/>
      <c r="F15" s="63"/>
      <c r="G15" s="63"/>
    </row>
    <row r="16" spans="1:7" ht="15" customHeight="1">
      <c r="A16" s="61"/>
      <c r="B16" s="62" t="s">
        <v>129</v>
      </c>
      <c r="C16" s="69" t="s">
        <v>130</v>
      </c>
      <c r="D16" s="63"/>
      <c r="E16" s="63"/>
      <c r="F16" s="63"/>
      <c r="G16" s="63"/>
    </row>
    <row r="17" spans="1:7" ht="15" customHeight="1">
      <c r="A17" s="61"/>
      <c r="B17" s="62">
        <v>8121</v>
      </c>
      <c r="C17" s="69" t="s">
        <v>131</v>
      </c>
      <c r="D17" s="30">
        <v>2557573</v>
      </c>
      <c r="E17" s="30">
        <v>250800</v>
      </c>
      <c r="F17" s="63">
        <v>250800</v>
      </c>
      <c r="G17" s="63">
        <v>1013869</v>
      </c>
    </row>
    <row r="18" spans="1:7" ht="15" customHeight="1">
      <c r="A18" s="61" t="s">
        <v>17</v>
      </c>
      <c r="B18" s="62" t="s">
        <v>129</v>
      </c>
      <c r="C18" s="69" t="s">
        <v>130</v>
      </c>
      <c r="D18" s="81">
        <f>D17</f>
        <v>2557573</v>
      </c>
      <c r="E18" s="81">
        <f>E17</f>
        <v>250800</v>
      </c>
      <c r="F18" s="70">
        <f>F17</f>
        <v>250800</v>
      </c>
      <c r="G18" s="70">
        <f>G17</f>
        <v>1013869</v>
      </c>
    </row>
    <row r="19" spans="1:7" ht="9" customHeight="1">
      <c r="A19" s="61"/>
      <c r="B19" s="62"/>
      <c r="C19" s="69"/>
      <c r="D19" s="63"/>
      <c r="E19" s="63"/>
      <c r="F19" s="63"/>
      <c r="G19" s="63"/>
    </row>
    <row r="20" spans="1:7" ht="15" customHeight="1">
      <c r="A20" s="61"/>
      <c r="B20" s="62" t="s">
        <v>132</v>
      </c>
      <c r="C20" s="69" t="s">
        <v>133</v>
      </c>
      <c r="D20" s="63"/>
      <c r="E20" s="63"/>
      <c r="F20" s="63"/>
      <c r="G20" s="63"/>
    </row>
    <row r="21" spans="1:7" ht="15" customHeight="1">
      <c r="A21" s="61"/>
      <c r="B21" s="62">
        <v>8222</v>
      </c>
      <c r="C21" s="69" t="s">
        <v>134</v>
      </c>
      <c r="D21" s="63">
        <v>779900</v>
      </c>
      <c r="E21" s="63">
        <v>120000</v>
      </c>
      <c r="F21" s="63">
        <v>120000</v>
      </c>
      <c r="G21" s="63">
        <v>120000</v>
      </c>
    </row>
    <row r="22" spans="1:7" ht="15" customHeight="1">
      <c r="A22" s="61"/>
      <c r="B22" s="62">
        <v>8235</v>
      </c>
      <c r="C22" s="69" t="s">
        <v>135</v>
      </c>
      <c r="D22" s="63">
        <v>210000</v>
      </c>
      <c r="E22" s="63">
        <v>330000</v>
      </c>
      <c r="F22" s="63">
        <v>330000</v>
      </c>
      <c r="G22" s="63">
        <v>480000</v>
      </c>
    </row>
    <row r="23" spans="1:7" ht="15" customHeight="1">
      <c r="A23" s="61" t="s">
        <v>17</v>
      </c>
      <c r="B23" s="62" t="s">
        <v>132</v>
      </c>
      <c r="C23" s="69" t="s">
        <v>133</v>
      </c>
      <c r="D23" s="70">
        <f>SUM(D21:D22)</f>
        <v>989900</v>
      </c>
      <c r="E23" s="70">
        <f>SUM(E21:E22)</f>
        <v>450000</v>
      </c>
      <c r="F23" s="70">
        <f>SUM(F21:F22)</f>
        <v>450000</v>
      </c>
      <c r="G23" s="70">
        <f>SUM(G21:G22)</f>
        <v>600000</v>
      </c>
    </row>
    <row r="24" spans="1:7" ht="15" customHeight="1">
      <c r="A24" s="78" t="s">
        <v>17</v>
      </c>
      <c r="B24" s="89" t="s">
        <v>127</v>
      </c>
      <c r="C24" s="80" t="s">
        <v>128</v>
      </c>
      <c r="D24" s="70">
        <f>D23+D18</f>
        <v>3547473</v>
      </c>
      <c r="E24" s="70">
        <f>E23+E18</f>
        <v>700800</v>
      </c>
      <c r="F24" s="70">
        <f>F23+F18</f>
        <v>700800</v>
      </c>
      <c r="G24" s="70">
        <f>G23+G18</f>
        <v>1613869</v>
      </c>
    </row>
    <row r="25" spans="1:7" ht="9" customHeight="1">
      <c r="A25" s="61"/>
      <c r="B25" s="68"/>
      <c r="C25" s="80"/>
      <c r="D25" s="71"/>
      <c r="E25" s="71"/>
      <c r="F25" s="71"/>
      <c r="G25" s="71"/>
    </row>
    <row r="26" spans="1:7" ht="15" customHeight="1">
      <c r="A26" s="61"/>
      <c r="B26" s="62" t="s">
        <v>136</v>
      </c>
      <c r="C26" s="69" t="s">
        <v>137</v>
      </c>
      <c r="D26" s="63"/>
      <c r="E26" s="63"/>
      <c r="F26" s="63"/>
      <c r="G26" s="63"/>
    </row>
    <row r="27" spans="1:7" ht="15" customHeight="1">
      <c r="A27" s="61"/>
      <c r="B27" s="68" t="s">
        <v>12</v>
      </c>
      <c r="C27" s="22" t="s">
        <v>138</v>
      </c>
      <c r="D27" s="63"/>
      <c r="E27" s="63"/>
      <c r="F27" s="63"/>
      <c r="G27" s="63"/>
    </row>
    <row r="28" spans="1:7" ht="15" customHeight="1">
      <c r="A28" s="61"/>
      <c r="B28" s="62">
        <v>8342</v>
      </c>
      <c r="C28" s="69" t="s">
        <v>139</v>
      </c>
      <c r="D28" s="71">
        <v>174099</v>
      </c>
      <c r="E28" s="71">
        <v>170350</v>
      </c>
      <c r="F28" s="71">
        <v>179976</v>
      </c>
      <c r="G28" s="71">
        <v>289760</v>
      </c>
    </row>
    <row r="29" spans="1:7" ht="9" customHeight="1">
      <c r="A29" s="61"/>
      <c r="B29" s="68"/>
      <c r="C29" s="69"/>
      <c r="D29" s="63"/>
      <c r="E29" s="63"/>
      <c r="F29" s="63"/>
      <c r="G29" s="63"/>
    </row>
    <row r="30" spans="1:7" ht="15" customHeight="1">
      <c r="A30" s="78"/>
      <c r="B30" s="79" t="s">
        <v>18</v>
      </c>
      <c r="C30" s="90" t="s">
        <v>140</v>
      </c>
      <c r="D30" s="71"/>
      <c r="E30" s="71"/>
      <c r="F30" s="71"/>
      <c r="G30" s="71"/>
    </row>
    <row r="31" spans="1:7" ht="15" customHeight="1">
      <c r="A31" s="78"/>
      <c r="B31" s="89">
        <v>8443</v>
      </c>
      <c r="C31" s="80" t="s">
        <v>141</v>
      </c>
      <c r="D31" s="71">
        <v>382855</v>
      </c>
      <c r="E31" s="71">
        <v>392529</v>
      </c>
      <c r="F31" s="71">
        <v>392529</v>
      </c>
      <c r="G31" s="71">
        <v>382855</v>
      </c>
    </row>
    <row r="32" spans="1:7" ht="15" customHeight="1">
      <c r="A32" s="91" t="s">
        <v>17</v>
      </c>
      <c r="B32" s="92" t="s">
        <v>136</v>
      </c>
      <c r="C32" s="93" t="s">
        <v>137</v>
      </c>
      <c r="D32" s="70">
        <f>D31+D28</f>
        <v>556954</v>
      </c>
      <c r="E32" s="70">
        <f>E31+E28</f>
        <v>562879</v>
      </c>
      <c r="F32" s="70">
        <f>F31+F28</f>
        <v>572505</v>
      </c>
      <c r="G32" s="70">
        <f>G31+G28</f>
        <v>672615</v>
      </c>
    </row>
    <row r="33" spans="1:7" ht="0.75" customHeight="1">
      <c r="A33" s="78"/>
      <c r="B33" s="79"/>
      <c r="C33" s="78"/>
      <c r="D33" s="71"/>
      <c r="E33" s="71"/>
      <c r="F33" s="71"/>
      <c r="G33" s="71"/>
    </row>
    <row r="34" spans="1:7" ht="15" customHeight="1">
      <c r="A34" s="61"/>
      <c r="B34" s="62" t="s">
        <v>142</v>
      </c>
      <c r="C34" s="69" t="s">
        <v>143</v>
      </c>
      <c r="D34" s="63"/>
      <c r="E34" s="63"/>
      <c r="F34" s="63"/>
      <c r="G34" s="63"/>
    </row>
    <row r="35" spans="1:7" ht="15" customHeight="1">
      <c r="A35" s="61"/>
      <c r="B35" s="68" t="s">
        <v>18</v>
      </c>
      <c r="C35" s="22" t="s">
        <v>144</v>
      </c>
      <c r="D35" s="63"/>
      <c r="E35" s="63"/>
      <c r="F35" s="63"/>
      <c r="G35" s="63"/>
    </row>
    <row r="36" spans="1:7" ht="15" customHeight="1">
      <c r="A36" s="61"/>
      <c r="B36" s="62">
        <v>8658</v>
      </c>
      <c r="C36" s="69" t="s">
        <v>145</v>
      </c>
      <c r="D36" s="71">
        <v>53642</v>
      </c>
      <c r="E36" s="71">
        <v>99927</v>
      </c>
      <c r="F36" s="71">
        <v>99927</v>
      </c>
      <c r="G36" s="71">
        <v>53642</v>
      </c>
    </row>
    <row r="37" spans="1:7" ht="15" customHeight="1">
      <c r="A37" s="61"/>
      <c r="B37" s="62"/>
      <c r="C37" s="22"/>
      <c r="D37" s="63"/>
      <c r="E37" s="63"/>
      <c r="F37" s="63"/>
      <c r="G37" s="63"/>
    </row>
    <row r="38" spans="1:7" ht="15" customHeight="1">
      <c r="A38" s="61"/>
      <c r="B38" s="88" t="s">
        <v>24</v>
      </c>
      <c r="C38" s="22" t="s">
        <v>125</v>
      </c>
      <c r="D38" s="63"/>
      <c r="E38" s="63"/>
      <c r="F38" s="63"/>
      <c r="G38" s="63"/>
    </row>
    <row r="39" spans="1:7" ht="15" customHeight="1">
      <c r="A39" s="61"/>
      <c r="B39" s="62">
        <v>8670</v>
      </c>
      <c r="C39" s="69" t="s">
        <v>146</v>
      </c>
      <c r="D39" s="63">
        <v>21889025</v>
      </c>
      <c r="E39" s="63">
        <v>19568746</v>
      </c>
      <c r="F39" s="63">
        <v>19568746</v>
      </c>
      <c r="G39" s="63">
        <v>21889025</v>
      </c>
    </row>
    <row r="40" spans="1:7" ht="15" customHeight="1">
      <c r="A40" s="61"/>
      <c r="B40" s="62">
        <v>8671</v>
      </c>
      <c r="C40" s="69" t="s">
        <v>147</v>
      </c>
      <c r="D40" s="63">
        <v>50202</v>
      </c>
      <c r="E40" s="63">
        <v>41180</v>
      </c>
      <c r="F40" s="63">
        <v>41180</v>
      </c>
      <c r="G40" s="63">
        <v>50202</v>
      </c>
    </row>
    <row r="41" spans="1:7" ht="15" customHeight="1">
      <c r="A41" s="61"/>
      <c r="B41" s="62">
        <v>8672</v>
      </c>
      <c r="C41" s="69" t="s">
        <v>148</v>
      </c>
      <c r="D41" s="63">
        <v>96</v>
      </c>
      <c r="E41" s="63">
        <v>120</v>
      </c>
      <c r="F41" s="63">
        <v>120</v>
      </c>
      <c r="G41" s="63">
        <v>96</v>
      </c>
    </row>
    <row r="42" spans="1:7" ht="15" customHeight="1">
      <c r="A42" s="61"/>
      <c r="B42" s="62">
        <v>8673</v>
      </c>
      <c r="C42" s="69" t="s">
        <v>149</v>
      </c>
      <c r="D42" s="63">
        <v>13350000</v>
      </c>
      <c r="E42" s="63">
        <v>10750000</v>
      </c>
      <c r="F42" s="63">
        <v>18170000</v>
      </c>
      <c r="G42" s="63">
        <v>18170000</v>
      </c>
    </row>
    <row r="43" spans="1:7" ht="15" customHeight="1">
      <c r="A43" s="61"/>
      <c r="B43" s="94">
        <v>8680</v>
      </c>
      <c r="C43" s="95" t="s">
        <v>150</v>
      </c>
      <c r="D43" s="58">
        <v>0</v>
      </c>
      <c r="E43" s="63" t="s">
        <v>75</v>
      </c>
      <c r="F43" s="63" t="s">
        <v>75</v>
      </c>
      <c r="G43" s="63" t="s">
        <v>75</v>
      </c>
    </row>
    <row r="44" spans="1:7" ht="15" customHeight="1">
      <c r="A44" s="61" t="s">
        <v>17</v>
      </c>
      <c r="B44" s="62" t="s">
        <v>142</v>
      </c>
      <c r="C44" s="69" t="s">
        <v>143</v>
      </c>
      <c r="D44" s="70">
        <f>SUM(D36:D43)</f>
        <v>35342965</v>
      </c>
      <c r="E44" s="70">
        <f>SUM(E36:E42)</f>
        <v>30459973</v>
      </c>
      <c r="F44" s="70">
        <f>SUM(F36:F42)</f>
        <v>37879973</v>
      </c>
      <c r="G44" s="70">
        <f>SUM(G36:G42)</f>
        <v>40162965</v>
      </c>
    </row>
    <row r="45" spans="1:7" ht="15" customHeight="1">
      <c r="A45" s="61"/>
      <c r="B45" s="62"/>
      <c r="C45" s="69"/>
      <c r="D45" s="71"/>
      <c r="E45" s="71"/>
      <c r="F45" s="71"/>
      <c r="G45" s="71"/>
    </row>
    <row r="46" spans="1:7" ht="15" customHeight="1">
      <c r="A46" s="61"/>
      <c r="B46" s="62" t="s">
        <v>151</v>
      </c>
      <c r="C46" s="69" t="s">
        <v>152</v>
      </c>
      <c r="D46" s="63"/>
      <c r="E46" s="63"/>
      <c r="F46" s="63"/>
      <c r="G46" s="63"/>
    </row>
    <row r="47" spans="1:7" ht="27.75" customHeight="1">
      <c r="A47" s="61"/>
      <c r="B47" s="62">
        <v>8782</v>
      </c>
      <c r="C47" s="69" t="s">
        <v>153</v>
      </c>
      <c r="D47" s="96">
        <v>10320734</v>
      </c>
      <c r="E47" s="96">
        <v>6750947</v>
      </c>
      <c r="F47" s="96">
        <v>6750947</v>
      </c>
      <c r="G47" s="96">
        <v>10320734</v>
      </c>
    </row>
    <row r="48" spans="1:7" ht="15" customHeight="1">
      <c r="A48" s="61" t="s">
        <v>17</v>
      </c>
      <c r="B48" s="62" t="s">
        <v>151</v>
      </c>
      <c r="C48" s="69" t="s">
        <v>152</v>
      </c>
      <c r="D48" s="70">
        <f>SUM(D47:D47)</f>
        <v>10320734</v>
      </c>
      <c r="E48" s="70">
        <f>SUM(E47:E47)</f>
        <v>6750947</v>
      </c>
      <c r="F48" s="70">
        <f>SUM(F47:F47)</f>
        <v>6750947</v>
      </c>
      <c r="G48" s="70">
        <f>SUM(G47:G47)</f>
        <v>10320734</v>
      </c>
    </row>
    <row r="49" spans="1:7" ht="15" customHeight="1">
      <c r="A49" s="61" t="s">
        <v>17</v>
      </c>
      <c r="B49" s="62" t="s">
        <v>154</v>
      </c>
      <c r="C49" s="69" t="s">
        <v>155</v>
      </c>
      <c r="D49" s="97">
        <f>D48+D44+D32+D24+D13</f>
        <v>51721643</v>
      </c>
      <c r="E49" s="97">
        <f>E48+E44+E32+E24+E13</f>
        <v>40575650</v>
      </c>
      <c r="F49" s="97">
        <f>F48+F44+F32+F24+F13</f>
        <v>47999275</v>
      </c>
      <c r="G49" s="97">
        <f>G48+G44+G32+G24+G13</f>
        <v>54812040</v>
      </c>
    </row>
    <row r="50" spans="1:7" ht="15" customHeight="1">
      <c r="A50" s="61" t="s">
        <v>17</v>
      </c>
      <c r="B50" s="68"/>
      <c r="C50" s="69" t="s">
        <v>156</v>
      </c>
      <c r="D50" s="98">
        <v>89746173</v>
      </c>
      <c r="E50" s="98">
        <v>90980356</v>
      </c>
      <c r="F50" s="98">
        <v>98431068</v>
      </c>
      <c r="G50" s="98">
        <v>108658896</v>
      </c>
    </row>
    <row r="51" spans="1:7" ht="15" customHeight="1">
      <c r="A51" s="61"/>
      <c r="B51" s="68"/>
      <c r="C51" s="69"/>
      <c r="D51" s="99"/>
      <c r="E51" s="99"/>
      <c r="F51" s="99"/>
      <c r="G51" s="99"/>
    </row>
    <row r="52" spans="1:7" ht="15" customHeight="1">
      <c r="A52" s="61"/>
      <c r="B52" s="62" t="s">
        <v>157</v>
      </c>
      <c r="C52" s="69" t="s">
        <v>158</v>
      </c>
      <c r="D52" s="97"/>
      <c r="E52" s="97"/>
      <c r="F52" s="97"/>
      <c r="G52" s="97"/>
    </row>
    <row r="53" spans="1:7" ht="15" customHeight="1">
      <c r="A53" s="61"/>
      <c r="B53" s="62">
        <v>8999</v>
      </c>
      <c r="C53" s="69" t="s">
        <v>159</v>
      </c>
      <c r="D53" s="97">
        <v>1547898</v>
      </c>
      <c r="E53" s="97">
        <v>1708858</v>
      </c>
      <c r="F53" s="97">
        <v>1287583</v>
      </c>
      <c r="G53" s="97">
        <v>694369</v>
      </c>
    </row>
    <row r="54" spans="1:7" ht="15" customHeight="1" thickBot="1">
      <c r="A54" s="73"/>
      <c r="B54" s="74"/>
      <c r="C54" s="60" t="s">
        <v>160</v>
      </c>
      <c r="D54" s="100">
        <f>D53+D50</f>
        <v>91294071</v>
      </c>
      <c r="E54" s="100">
        <f>E53+E50</f>
        <v>92689214</v>
      </c>
      <c r="F54" s="100">
        <f>F53+F50</f>
        <v>99718651</v>
      </c>
      <c r="G54" s="100">
        <f>G53+G50</f>
        <v>109353265</v>
      </c>
    </row>
    <row r="55" spans="1:7" ht="13.5" thickTop="1">
      <c r="A55" s="61"/>
      <c r="B55" s="68"/>
      <c r="C55" s="61"/>
      <c r="D55" s="63"/>
      <c r="E55" s="63"/>
      <c r="F55" s="63"/>
      <c r="G55" s="63"/>
    </row>
    <row r="56" spans="1:7" ht="12.75">
      <c r="A56" s="61"/>
      <c r="B56" s="68"/>
      <c r="C56" s="61"/>
      <c r="D56" s="63"/>
      <c r="E56" s="63"/>
      <c r="F56" s="63"/>
      <c r="G56" s="63"/>
    </row>
  </sheetData>
  <sheetProtection/>
  <mergeCells count="1">
    <mergeCell ref="A2:G2"/>
  </mergeCells>
  <printOptions horizontalCentered="1"/>
  <pageMargins left="1.19488189" right="0.748031496062992" top="0.748031496062992" bottom="0.94488188976378" header="0.511811023622047" footer="0.669291338582677"/>
  <pageSetup firstPageNumber="16" useFirstPageNumber="1" horizontalDpi="600" verticalDpi="600" orientation="landscape" paperSize="9" r:id="rId1"/>
  <headerFooter scaleWithDoc="0">
    <oddFooter>&amp;C&amp;"Times New Roman,Bold"&amp;11&amp;P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85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625" defaultRowHeight="12.75"/>
  <cols>
    <col min="1" max="1" width="4.875" style="1" bestFit="1" customWidth="1"/>
    <col min="2" max="2" width="6.00390625" style="10" bestFit="1" customWidth="1"/>
    <col min="3" max="3" width="45.625" style="1" customWidth="1"/>
    <col min="4" max="7" width="17.625" style="9" customWidth="1"/>
    <col min="8" max="16384" width="9.625" style="1" customWidth="1"/>
  </cols>
  <sheetData>
    <row r="1" spans="1:7" ht="12.75">
      <c r="A1" s="61"/>
      <c r="B1" s="68"/>
      <c r="C1" s="61"/>
      <c r="D1" s="63"/>
      <c r="E1" s="63"/>
      <c r="F1" s="63"/>
      <c r="G1" s="63"/>
    </row>
    <row r="2" spans="1:7" ht="12.75">
      <c r="A2" s="61"/>
      <c r="B2" s="68"/>
      <c r="C2" s="61"/>
      <c r="D2" s="63"/>
      <c r="E2" s="63"/>
      <c r="F2" s="63"/>
      <c r="G2" s="63"/>
    </row>
    <row r="3" spans="1:7" ht="14.25" customHeight="1">
      <c r="A3" s="172" t="s">
        <v>161</v>
      </c>
      <c r="B3" s="172"/>
      <c r="C3" s="172"/>
      <c r="D3" s="172"/>
      <c r="E3" s="172"/>
      <c r="F3" s="172"/>
      <c r="G3" s="172"/>
    </row>
    <row r="4" spans="1:7" ht="14.25" thickBot="1">
      <c r="A4" s="73"/>
      <c r="B4" s="74"/>
      <c r="C4" s="73"/>
      <c r="D4" s="76"/>
      <c r="E4" s="76"/>
      <c r="F4" s="77"/>
      <c r="G4" s="6" t="s">
        <v>1</v>
      </c>
    </row>
    <row r="5" spans="1:7" ht="13.5" thickTop="1">
      <c r="A5" s="7"/>
      <c r="B5" s="8"/>
      <c r="E5" s="9" t="s">
        <v>2</v>
      </c>
      <c r="F5" s="9" t="s">
        <v>3</v>
      </c>
      <c r="G5" s="9" t="s">
        <v>2</v>
      </c>
    </row>
    <row r="6" spans="1:7" ht="12.75">
      <c r="A6" s="7"/>
      <c r="B6" s="8"/>
      <c r="C6" s="10" t="s">
        <v>4</v>
      </c>
      <c r="D6" s="9" t="s">
        <v>5</v>
      </c>
      <c r="E6" s="9" t="s">
        <v>6</v>
      </c>
      <c r="F6" s="9" t="s">
        <v>6</v>
      </c>
      <c r="G6" s="9" t="s">
        <v>6</v>
      </c>
    </row>
    <row r="7" spans="1:7" ht="13.5" thickBot="1">
      <c r="A7" s="2"/>
      <c r="B7" s="3"/>
      <c r="C7" s="2"/>
      <c r="D7" s="11" t="s">
        <v>7</v>
      </c>
      <c r="E7" s="11" t="s">
        <v>8</v>
      </c>
      <c r="F7" s="11" t="s">
        <v>8</v>
      </c>
      <c r="G7" s="12" t="s">
        <v>9</v>
      </c>
    </row>
    <row r="8" spans="1:7" ht="0.75" customHeight="1" hidden="1" thickTop="1">
      <c r="A8" s="78"/>
      <c r="B8" s="79"/>
      <c r="C8" s="78"/>
      <c r="D8" s="71"/>
      <c r="E8" s="71"/>
      <c r="F8" s="71"/>
      <c r="G8" s="101"/>
    </row>
    <row r="9" spans="1:7" ht="12" customHeight="1" thickTop="1">
      <c r="A9" s="78"/>
      <c r="B9" s="79"/>
      <c r="C9" s="78"/>
      <c r="D9" s="71"/>
      <c r="E9" s="71"/>
      <c r="F9" s="71"/>
      <c r="G9" s="101"/>
    </row>
    <row r="10" spans="1:7" ht="15" customHeight="1">
      <c r="A10" s="61"/>
      <c r="B10" s="68"/>
      <c r="C10" s="69" t="s">
        <v>162</v>
      </c>
      <c r="D10" s="63"/>
      <c r="E10" s="63"/>
      <c r="F10" s="63"/>
      <c r="G10" s="63"/>
    </row>
    <row r="11" spans="1:7" ht="15" customHeight="1">
      <c r="A11" s="61"/>
      <c r="B11" s="62" t="s">
        <v>98</v>
      </c>
      <c r="C11" s="69" t="s">
        <v>123</v>
      </c>
      <c r="D11" s="63"/>
      <c r="E11" s="63"/>
      <c r="F11" s="63"/>
      <c r="G11" s="63"/>
    </row>
    <row r="12" spans="1:7" ht="15" customHeight="1">
      <c r="A12" s="61"/>
      <c r="B12" s="68" t="s">
        <v>18</v>
      </c>
      <c r="C12" s="22" t="s">
        <v>163</v>
      </c>
      <c r="D12" s="63"/>
      <c r="E12" s="63"/>
      <c r="F12" s="63"/>
      <c r="G12" s="63"/>
    </row>
    <row r="13" spans="1:7" ht="15" customHeight="1">
      <c r="A13" s="61"/>
      <c r="B13" s="62">
        <v>8009</v>
      </c>
      <c r="C13" s="69" t="s">
        <v>124</v>
      </c>
      <c r="D13" s="63">
        <v>1255284</v>
      </c>
      <c r="E13" s="63">
        <v>1210000</v>
      </c>
      <c r="F13" s="63">
        <v>1210000</v>
      </c>
      <c r="G13" s="63">
        <v>2000000</v>
      </c>
    </row>
    <row r="14" spans="1:7" ht="15" customHeight="1">
      <c r="A14" s="61"/>
      <c r="B14" s="62">
        <v>8011</v>
      </c>
      <c r="C14" s="69" t="s">
        <v>126</v>
      </c>
      <c r="D14" s="63"/>
      <c r="E14" s="63"/>
      <c r="F14" s="63"/>
      <c r="G14" s="63"/>
    </row>
    <row r="15" spans="1:7" ht="15" customHeight="1">
      <c r="A15" s="61"/>
      <c r="B15" s="68">
        <v>107</v>
      </c>
      <c r="C15" s="22" t="s">
        <v>164</v>
      </c>
      <c r="D15" s="63"/>
      <c r="E15" s="58"/>
      <c r="F15" s="58"/>
      <c r="G15" s="58"/>
    </row>
    <row r="16" spans="1:7" ht="15" customHeight="1">
      <c r="A16" s="61"/>
      <c r="B16" s="102">
        <v>1</v>
      </c>
      <c r="C16" s="22" t="s">
        <v>165</v>
      </c>
      <c r="D16" s="30">
        <v>13014</v>
      </c>
      <c r="E16" s="63">
        <v>4250</v>
      </c>
      <c r="F16" s="63">
        <v>4250</v>
      </c>
      <c r="G16" s="63">
        <v>12260</v>
      </c>
    </row>
    <row r="17" spans="1:7" ht="15" customHeight="1">
      <c r="A17" s="61"/>
      <c r="B17" s="102">
        <v>2</v>
      </c>
      <c r="C17" s="22" t="s">
        <v>166</v>
      </c>
      <c r="D17" s="58">
        <v>0</v>
      </c>
      <c r="E17" s="63">
        <v>9300</v>
      </c>
      <c r="F17" s="63">
        <v>9300</v>
      </c>
      <c r="G17" s="63">
        <v>28600</v>
      </c>
    </row>
    <row r="18" spans="1:7" ht="15" customHeight="1">
      <c r="A18" s="61" t="s">
        <v>17</v>
      </c>
      <c r="B18" s="62" t="s">
        <v>98</v>
      </c>
      <c r="C18" s="69" t="s">
        <v>123</v>
      </c>
      <c r="D18" s="70">
        <f>SUM(D12:D17)</f>
        <v>1268298</v>
      </c>
      <c r="E18" s="70">
        <f>SUM(E12:E17)</f>
        <v>1223550</v>
      </c>
      <c r="F18" s="70">
        <f>SUM(F12:F17)</f>
        <v>1223550</v>
      </c>
      <c r="G18" s="70">
        <f>SUM(G12:G17)</f>
        <v>2040860</v>
      </c>
    </row>
    <row r="19" spans="1:7" ht="12" customHeight="1">
      <c r="A19" s="61"/>
      <c r="B19" s="68"/>
      <c r="C19" s="69"/>
      <c r="D19" s="71"/>
      <c r="E19" s="71"/>
      <c r="F19" s="71"/>
      <c r="G19" s="71"/>
    </row>
    <row r="20" spans="1:7" ht="15" customHeight="1">
      <c r="A20" s="61"/>
      <c r="B20" s="62" t="s">
        <v>127</v>
      </c>
      <c r="C20" s="69" t="s">
        <v>128</v>
      </c>
      <c r="D20" s="63"/>
      <c r="E20" s="63"/>
      <c r="F20" s="63"/>
      <c r="G20" s="63"/>
    </row>
    <row r="21" spans="1:7" ht="15" customHeight="1">
      <c r="A21" s="61"/>
      <c r="B21" s="62" t="s">
        <v>129</v>
      </c>
      <c r="C21" s="69" t="s">
        <v>130</v>
      </c>
      <c r="D21" s="63"/>
      <c r="E21" s="63"/>
      <c r="F21" s="63"/>
      <c r="G21" s="63"/>
    </row>
    <row r="22" spans="1:7" ht="15" customHeight="1">
      <c r="A22" s="61"/>
      <c r="B22" s="62">
        <v>8121</v>
      </c>
      <c r="C22" s="69" t="s">
        <v>131</v>
      </c>
      <c r="D22" s="30">
        <v>2471704</v>
      </c>
      <c r="E22" s="63">
        <v>250800</v>
      </c>
      <c r="F22" s="63">
        <v>250800</v>
      </c>
      <c r="G22" s="63">
        <v>1165000</v>
      </c>
    </row>
    <row r="23" spans="1:7" ht="15" customHeight="1">
      <c r="A23" s="61" t="s">
        <v>17</v>
      </c>
      <c r="B23" s="62" t="s">
        <v>129</v>
      </c>
      <c r="C23" s="69" t="s">
        <v>130</v>
      </c>
      <c r="D23" s="81">
        <f>D22</f>
        <v>2471704</v>
      </c>
      <c r="E23" s="70">
        <f>E22</f>
        <v>250800</v>
      </c>
      <c r="F23" s="81">
        <f>F22</f>
        <v>250800</v>
      </c>
      <c r="G23" s="70">
        <f>G22</f>
        <v>1165000</v>
      </c>
    </row>
    <row r="24" spans="1:7" ht="12" customHeight="1">
      <c r="A24" s="61"/>
      <c r="B24" s="62"/>
      <c r="C24" s="69"/>
      <c r="D24" s="103"/>
      <c r="E24" s="71"/>
      <c r="F24" s="103"/>
      <c r="G24" s="71"/>
    </row>
    <row r="25" spans="1:7" ht="15" customHeight="1">
      <c r="A25" s="61"/>
      <c r="B25" s="62" t="s">
        <v>132</v>
      </c>
      <c r="C25" s="69" t="s">
        <v>133</v>
      </c>
      <c r="D25" s="63"/>
      <c r="E25" s="63"/>
      <c r="F25" s="63"/>
      <c r="G25" s="63"/>
    </row>
    <row r="26" spans="1:7" ht="15" customHeight="1">
      <c r="A26" s="61"/>
      <c r="B26" s="62">
        <v>8222</v>
      </c>
      <c r="C26" s="69" t="s">
        <v>167</v>
      </c>
      <c r="D26" s="63"/>
      <c r="E26" s="63"/>
      <c r="F26" s="63"/>
      <c r="G26" s="63"/>
    </row>
    <row r="27" spans="1:7" ht="15" customHeight="1">
      <c r="A27" s="61"/>
      <c r="B27" s="102">
        <v>1</v>
      </c>
      <c r="C27" s="22" t="s">
        <v>168</v>
      </c>
      <c r="D27" s="63"/>
      <c r="E27" s="63"/>
      <c r="F27" s="63"/>
      <c r="G27" s="63"/>
    </row>
    <row r="28" spans="1:7" ht="15" customHeight="1">
      <c r="A28" s="78"/>
      <c r="B28" s="104">
        <v>101</v>
      </c>
      <c r="C28" s="90" t="s">
        <v>167</v>
      </c>
      <c r="D28" s="103">
        <v>659900</v>
      </c>
      <c r="E28" s="105">
        <v>0</v>
      </c>
      <c r="F28" s="105">
        <v>0</v>
      </c>
      <c r="G28" s="105">
        <v>0</v>
      </c>
    </row>
    <row r="29" spans="1:7" ht="15" customHeight="1">
      <c r="A29" s="78"/>
      <c r="B29" s="104">
        <v>2</v>
      </c>
      <c r="C29" s="90" t="s">
        <v>169</v>
      </c>
      <c r="D29" s="105"/>
      <c r="E29" s="105"/>
      <c r="F29" s="105">
        <v>0</v>
      </c>
      <c r="G29" s="105"/>
    </row>
    <row r="30" spans="1:7" ht="15" customHeight="1">
      <c r="A30" s="78"/>
      <c r="B30" s="104">
        <v>101</v>
      </c>
      <c r="C30" s="90" t="s">
        <v>169</v>
      </c>
      <c r="D30" s="71">
        <v>120000</v>
      </c>
      <c r="E30" s="71">
        <v>120000</v>
      </c>
      <c r="F30" s="71">
        <v>120000</v>
      </c>
      <c r="G30" s="71">
        <v>120000</v>
      </c>
    </row>
    <row r="31" spans="1:7" ht="12" customHeight="1">
      <c r="A31" s="78"/>
      <c r="B31" s="104"/>
      <c r="C31" s="90"/>
      <c r="D31" s="71"/>
      <c r="E31" s="71"/>
      <c r="F31" s="71"/>
      <c r="G31" s="71"/>
    </row>
    <row r="32" spans="1:7" ht="13.5" customHeight="1">
      <c r="A32" s="78"/>
      <c r="B32" s="89">
        <v>8235</v>
      </c>
      <c r="C32" s="80" t="s">
        <v>135</v>
      </c>
      <c r="D32" s="105"/>
      <c r="E32" s="71"/>
      <c r="F32" s="71"/>
      <c r="G32" s="71"/>
    </row>
    <row r="33" spans="1:7" ht="13.5" customHeight="1">
      <c r="A33" s="78"/>
      <c r="B33" s="79">
        <v>117</v>
      </c>
      <c r="C33" s="90" t="s">
        <v>170</v>
      </c>
      <c r="D33" s="105"/>
      <c r="E33" s="105"/>
      <c r="F33" s="105"/>
      <c r="G33" s="105"/>
    </row>
    <row r="34" spans="1:7" ht="13.5" customHeight="1">
      <c r="A34" s="91"/>
      <c r="B34" s="106">
        <v>120</v>
      </c>
      <c r="C34" s="107" t="s">
        <v>171</v>
      </c>
      <c r="D34" s="56">
        <v>20000</v>
      </c>
      <c r="E34" s="108">
        <v>20000</v>
      </c>
      <c r="F34" s="108">
        <v>20000</v>
      </c>
      <c r="G34" s="108">
        <v>20000</v>
      </c>
    </row>
    <row r="35" spans="1:7" ht="13.5" customHeight="1">
      <c r="A35" s="78"/>
      <c r="B35" s="79">
        <v>200</v>
      </c>
      <c r="C35" s="90" t="s">
        <v>172</v>
      </c>
      <c r="D35" s="71"/>
      <c r="E35" s="58"/>
      <c r="F35" s="58"/>
      <c r="G35" s="58"/>
    </row>
    <row r="36" spans="1:7" ht="13.5" customHeight="1">
      <c r="A36" s="78"/>
      <c r="B36" s="109">
        <v>2</v>
      </c>
      <c r="C36" s="110" t="s">
        <v>173</v>
      </c>
      <c r="D36" s="103">
        <v>244064</v>
      </c>
      <c r="E36" s="71">
        <v>110000</v>
      </c>
      <c r="F36" s="71">
        <v>110000</v>
      </c>
      <c r="G36" s="71">
        <v>160000</v>
      </c>
    </row>
    <row r="37" spans="1:7" ht="13.5" customHeight="1">
      <c r="A37" s="78"/>
      <c r="B37" s="109">
        <v>3</v>
      </c>
      <c r="C37" s="111" t="s">
        <v>174</v>
      </c>
      <c r="D37" s="112">
        <v>54314</v>
      </c>
      <c r="E37" s="108">
        <v>377827</v>
      </c>
      <c r="F37" s="108">
        <v>377827</v>
      </c>
      <c r="G37" s="108">
        <v>122173</v>
      </c>
    </row>
    <row r="38" spans="1:7" ht="13.5" customHeight="1">
      <c r="A38" s="78" t="s">
        <v>17</v>
      </c>
      <c r="B38" s="62" t="s">
        <v>132</v>
      </c>
      <c r="C38" s="69" t="s">
        <v>133</v>
      </c>
      <c r="D38" s="56">
        <f>SUM(D27:D37)</f>
        <v>1098278</v>
      </c>
      <c r="E38" s="56">
        <f>SUM(E27:E37)</f>
        <v>627827</v>
      </c>
      <c r="F38" s="56">
        <f>SUM(F27:F37)</f>
        <v>627827</v>
      </c>
      <c r="G38" s="56">
        <f>SUM(G27:G37)</f>
        <v>422173</v>
      </c>
    </row>
    <row r="39" spans="1:7" ht="13.5" customHeight="1">
      <c r="A39" s="78" t="s">
        <v>17</v>
      </c>
      <c r="B39" s="89" t="s">
        <v>127</v>
      </c>
      <c r="C39" s="80" t="s">
        <v>128</v>
      </c>
      <c r="D39" s="108">
        <f>D38+D23</f>
        <v>3569982</v>
      </c>
      <c r="E39" s="108">
        <f>E38+E23</f>
        <v>878627</v>
      </c>
      <c r="F39" s="108">
        <f>F38+F23</f>
        <v>878627</v>
      </c>
      <c r="G39" s="108">
        <f>G38+G23</f>
        <v>1587173</v>
      </c>
    </row>
    <row r="40" spans="1:7" ht="13.5" customHeight="1">
      <c r="A40" s="61"/>
      <c r="B40" s="68"/>
      <c r="C40" s="69"/>
      <c r="D40" s="71"/>
      <c r="E40" s="71"/>
      <c r="F40" s="71"/>
      <c r="G40" s="71"/>
    </row>
    <row r="41" spans="1:7" ht="13.5" customHeight="1">
      <c r="A41" s="61"/>
      <c r="B41" s="62" t="s">
        <v>136</v>
      </c>
      <c r="C41" s="69" t="s">
        <v>137</v>
      </c>
      <c r="D41" s="63"/>
      <c r="E41" s="63"/>
      <c r="F41" s="63"/>
      <c r="G41" s="63"/>
    </row>
    <row r="42" spans="1:7" ht="13.5" customHeight="1">
      <c r="A42" s="61"/>
      <c r="B42" s="68" t="s">
        <v>12</v>
      </c>
      <c r="C42" s="22" t="s">
        <v>138</v>
      </c>
      <c r="D42" s="63"/>
      <c r="E42" s="63"/>
      <c r="F42" s="63"/>
      <c r="G42" s="63"/>
    </row>
    <row r="43" spans="1:7" ht="13.5" customHeight="1">
      <c r="A43" s="61"/>
      <c r="B43" s="62">
        <v>8342</v>
      </c>
      <c r="C43" s="69" t="s">
        <v>139</v>
      </c>
      <c r="D43" s="113">
        <v>0</v>
      </c>
      <c r="E43" s="71">
        <v>170350</v>
      </c>
      <c r="F43" s="103">
        <v>179976</v>
      </c>
      <c r="G43" s="114">
        <v>309460</v>
      </c>
    </row>
    <row r="44" spans="1:7" ht="13.5" customHeight="1">
      <c r="A44" s="61"/>
      <c r="B44" s="62"/>
      <c r="C44" s="69"/>
      <c r="D44" s="114"/>
      <c r="E44" s="114"/>
      <c r="F44" s="114"/>
      <c r="G44" s="114"/>
    </row>
    <row r="45" spans="1:7" ht="13.5" customHeight="1">
      <c r="A45" s="61"/>
      <c r="B45" s="68" t="s">
        <v>18</v>
      </c>
      <c r="C45" s="22" t="s">
        <v>140</v>
      </c>
      <c r="D45" s="115"/>
      <c r="E45" s="115"/>
      <c r="F45" s="115"/>
      <c r="G45" s="115"/>
    </row>
    <row r="46" spans="1:7" ht="13.5" customHeight="1">
      <c r="A46" s="61"/>
      <c r="B46" s="62">
        <v>8443</v>
      </c>
      <c r="C46" s="69" t="s">
        <v>141</v>
      </c>
      <c r="D46" s="115"/>
      <c r="E46" s="115"/>
      <c r="F46" s="115"/>
      <c r="G46" s="115"/>
    </row>
    <row r="47" spans="1:7" ht="13.5" customHeight="1">
      <c r="A47" s="61"/>
      <c r="B47" s="68">
        <v>103</v>
      </c>
      <c r="C47" s="22" t="s">
        <v>175</v>
      </c>
      <c r="D47" s="115">
        <v>111445</v>
      </c>
      <c r="E47" s="30">
        <v>112883</v>
      </c>
      <c r="F47" s="30">
        <v>112883</v>
      </c>
      <c r="G47" s="30">
        <v>91089</v>
      </c>
    </row>
    <row r="48" spans="1:7" ht="13.5" customHeight="1">
      <c r="A48" s="61"/>
      <c r="B48" s="68">
        <v>104</v>
      </c>
      <c r="C48" s="22" t="s">
        <v>176</v>
      </c>
      <c r="D48" s="58">
        <v>0</v>
      </c>
      <c r="E48" s="30">
        <v>25</v>
      </c>
      <c r="F48" s="30">
        <v>25</v>
      </c>
      <c r="G48" s="30">
        <v>227</v>
      </c>
    </row>
    <row r="49" spans="1:7" ht="13.5" customHeight="1">
      <c r="A49" s="61"/>
      <c r="B49" s="68">
        <v>108</v>
      </c>
      <c r="C49" s="22" t="s">
        <v>177</v>
      </c>
      <c r="D49" s="115">
        <v>255639</v>
      </c>
      <c r="E49" s="30">
        <v>268861</v>
      </c>
      <c r="F49" s="30">
        <v>268861</v>
      </c>
      <c r="G49" s="30">
        <v>276706</v>
      </c>
    </row>
    <row r="50" spans="1:7" ht="13.5" customHeight="1">
      <c r="A50" s="61"/>
      <c r="B50" s="68">
        <v>109</v>
      </c>
      <c r="C50" s="22" t="s">
        <v>178</v>
      </c>
      <c r="D50" s="115">
        <v>10649</v>
      </c>
      <c r="E50" s="30">
        <v>8827</v>
      </c>
      <c r="F50" s="30">
        <v>8827</v>
      </c>
      <c r="G50" s="30">
        <v>13698</v>
      </c>
    </row>
    <row r="51" spans="1:7" ht="13.5" customHeight="1">
      <c r="A51" s="61"/>
      <c r="B51" s="68">
        <v>121</v>
      </c>
      <c r="C51" s="22" t="s">
        <v>179</v>
      </c>
      <c r="D51" s="58">
        <v>0</v>
      </c>
      <c r="E51" s="58">
        <v>0</v>
      </c>
      <c r="F51" s="116">
        <v>0</v>
      </c>
      <c r="G51" s="116">
        <v>0</v>
      </c>
    </row>
    <row r="52" spans="1:7" ht="13.5" customHeight="1">
      <c r="A52" s="61"/>
      <c r="B52" s="68">
        <v>800</v>
      </c>
      <c r="C52" s="22" t="s">
        <v>139</v>
      </c>
      <c r="D52" s="58">
        <v>0</v>
      </c>
      <c r="E52" s="30">
        <v>1933</v>
      </c>
      <c r="F52" s="30">
        <v>1933</v>
      </c>
      <c r="G52" s="30">
        <v>1135</v>
      </c>
    </row>
    <row r="53" spans="1:7" ht="13.5" customHeight="1">
      <c r="A53" s="61" t="s">
        <v>17</v>
      </c>
      <c r="B53" s="62">
        <v>8443</v>
      </c>
      <c r="C53" s="69" t="s">
        <v>141</v>
      </c>
      <c r="D53" s="70">
        <f>SUM(D45:D52)</f>
        <v>377733</v>
      </c>
      <c r="E53" s="70">
        <f>SUM(E45:E52)</f>
        <v>392529</v>
      </c>
      <c r="F53" s="70">
        <f>SUM(F45:F52)</f>
        <v>392529</v>
      </c>
      <c r="G53" s="70">
        <f>SUM(G45:G52)</f>
        <v>382855</v>
      </c>
    </row>
    <row r="54" spans="1:7" ht="13.5" customHeight="1">
      <c r="A54" s="78" t="s">
        <v>17</v>
      </c>
      <c r="B54" s="89" t="s">
        <v>136</v>
      </c>
      <c r="C54" s="80" t="s">
        <v>137</v>
      </c>
      <c r="D54" s="70">
        <f>D53+D43</f>
        <v>377733</v>
      </c>
      <c r="E54" s="70">
        <f>E53+E43</f>
        <v>562879</v>
      </c>
      <c r="F54" s="70">
        <f>F53+F43</f>
        <v>572505</v>
      </c>
      <c r="G54" s="70">
        <f>G53+G43</f>
        <v>692315</v>
      </c>
    </row>
    <row r="55" spans="1:7" ht="13.5" customHeight="1">
      <c r="A55" s="78"/>
      <c r="B55" s="79"/>
      <c r="C55" s="90"/>
      <c r="D55" s="71"/>
      <c r="E55" s="71"/>
      <c r="F55" s="71"/>
      <c r="G55" s="71"/>
    </row>
    <row r="56" spans="1:7" ht="13.5" customHeight="1">
      <c r="A56" s="78"/>
      <c r="B56" s="89" t="s">
        <v>142</v>
      </c>
      <c r="C56" s="80" t="s">
        <v>143</v>
      </c>
      <c r="D56" s="71"/>
      <c r="E56" s="71"/>
      <c r="F56" s="71"/>
      <c r="G56" s="71"/>
    </row>
    <row r="57" spans="1:7" ht="13.5" customHeight="1">
      <c r="A57" s="78"/>
      <c r="B57" s="79" t="s">
        <v>18</v>
      </c>
      <c r="C57" s="90" t="s">
        <v>144</v>
      </c>
      <c r="D57" s="114"/>
      <c r="E57" s="71"/>
      <c r="F57" s="71"/>
      <c r="G57" s="71"/>
    </row>
    <row r="58" spans="1:7" ht="13.5" customHeight="1">
      <c r="A58" s="78"/>
      <c r="B58" s="89">
        <v>8658</v>
      </c>
      <c r="C58" s="80" t="s">
        <v>145</v>
      </c>
      <c r="D58" s="114"/>
      <c r="E58" s="71"/>
      <c r="F58" s="71"/>
      <c r="G58" s="71"/>
    </row>
    <row r="59" spans="1:7" ht="13.5" customHeight="1">
      <c r="A59" s="78"/>
      <c r="B59" s="79">
        <v>101</v>
      </c>
      <c r="C59" s="90" t="s">
        <v>180</v>
      </c>
      <c r="D59" s="114">
        <v>-15901</v>
      </c>
      <c r="E59" s="71">
        <v>11</v>
      </c>
      <c r="F59" s="71">
        <v>11</v>
      </c>
      <c r="G59" s="105">
        <v>0</v>
      </c>
    </row>
    <row r="60" spans="1:7" ht="15" customHeight="1">
      <c r="A60" s="61"/>
      <c r="B60" s="68">
        <v>102</v>
      </c>
      <c r="C60" s="22" t="s">
        <v>181</v>
      </c>
      <c r="D60" s="115">
        <v>803</v>
      </c>
      <c r="E60" s="63">
        <v>1465</v>
      </c>
      <c r="F60" s="63">
        <v>1465</v>
      </c>
      <c r="G60" s="63">
        <v>50</v>
      </c>
    </row>
    <row r="61" spans="1:7" ht="15" customHeight="1">
      <c r="A61" s="78"/>
      <c r="B61" s="117">
        <v>112</v>
      </c>
      <c r="C61" s="118" t="s">
        <v>182</v>
      </c>
      <c r="D61" s="119">
        <v>23830</v>
      </c>
      <c r="E61" s="71">
        <v>101287</v>
      </c>
      <c r="F61" s="120">
        <v>101287</v>
      </c>
      <c r="G61" s="71">
        <v>50661</v>
      </c>
    </row>
    <row r="62" spans="1:7" ht="15" customHeight="1">
      <c r="A62" s="91"/>
      <c r="B62" s="106">
        <v>123</v>
      </c>
      <c r="C62" s="107" t="s">
        <v>183</v>
      </c>
      <c r="D62" s="56">
        <v>259</v>
      </c>
      <c r="E62" s="108">
        <v>94</v>
      </c>
      <c r="F62" s="108">
        <v>94</v>
      </c>
      <c r="G62" s="108">
        <v>2931</v>
      </c>
    </row>
    <row r="63" spans="1:7" ht="15" customHeight="1">
      <c r="A63" s="61"/>
      <c r="B63" s="68">
        <v>135</v>
      </c>
      <c r="C63" s="22" t="s">
        <v>184</v>
      </c>
      <c r="D63" s="115">
        <v>4127</v>
      </c>
      <c r="E63" s="58">
        <v>0</v>
      </c>
      <c r="F63" s="58">
        <v>0</v>
      </c>
      <c r="G63" s="58">
        <v>0</v>
      </c>
    </row>
    <row r="64" spans="1:7" ht="15" customHeight="1">
      <c r="A64" s="61"/>
      <c r="B64" s="88" t="s">
        <v>24</v>
      </c>
      <c r="C64" s="22" t="s">
        <v>125</v>
      </c>
      <c r="D64" s="58"/>
      <c r="E64" s="58"/>
      <c r="F64" s="58"/>
      <c r="G64" s="58"/>
    </row>
    <row r="65" spans="1:7" ht="15" customHeight="1">
      <c r="A65" s="61"/>
      <c r="B65" s="62">
        <v>8670</v>
      </c>
      <c r="C65" s="69" t="s">
        <v>146</v>
      </c>
      <c r="D65" s="115">
        <v>21551583</v>
      </c>
      <c r="E65" s="63">
        <v>19565816</v>
      </c>
      <c r="F65" s="63">
        <v>19565816</v>
      </c>
      <c r="G65" s="63">
        <v>21889025</v>
      </c>
    </row>
    <row r="66" spans="1:7" ht="15" customHeight="1">
      <c r="A66" s="61"/>
      <c r="B66" s="62">
        <v>8671</v>
      </c>
      <c r="C66" s="69" t="s">
        <v>185</v>
      </c>
      <c r="D66" s="115">
        <v>49202</v>
      </c>
      <c r="E66" s="63">
        <v>41180</v>
      </c>
      <c r="F66" s="63">
        <v>41180</v>
      </c>
      <c r="G66" s="63">
        <v>50202</v>
      </c>
    </row>
    <row r="67" spans="1:7" ht="15" customHeight="1">
      <c r="A67" s="61"/>
      <c r="B67" s="62">
        <v>8672</v>
      </c>
      <c r="C67" s="69" t="s">
        <v>148</v>
      </c>
      <c r="D67" s="115">
        <v>156</v>
      </c>
      <c r="E67" s="63">
        <v>120</v>
      </c>
      <c r="F67" s="63">
        <v>120</v>
      </c>
      <c r="G67" s="63">
        <v>96</v>
      </c>
    </row>
    <row r="68" spans="1:7" ht="15" customHeight="1">
      <c r="A68" s="61"/>
      <c r="B68" s="62">
        <v>8673</v>
      </c>
      <c r="C68" s="69" t="s">
        <v>149</v>
      </c>
      <c r="D68" s="115">
        <v>14600000</v>
      </c>
      <c r="E68" s="63">
        <v>10750000</v>
      </c>
      <c r="F68" s="63">
        <v>18170000</v>
      </c>
      <c r="G68" s="63">
        <v>18170000</v>
      </c>
    </row>
    <row r="69" spans="1:7" ht="15" customHeight="1">
      <c r="A69" s="61"/>
      <c r="B69" s="62">
        <v>8680</v>
      </c>
      <c r="C69" s="69" t="s">
        <v>186</v>
      </c>
      <c r="D69" s="58">
        <v>0</v>
      </c>
      <c r="E69" s="58">
        <v>0</v>
      </c>
      <c r="F69" s="58">
        <v>0</v>
      </c>
      <c r="G69" s="58">
        <v>0</v>
      </c>
    </row>
    <row r="70" spans="1:7" ht="15" customHeight="1">
      <c r="A70" s="78" t="s">
        <v>17</v>
      </c>
      <c r="B70" s="62" t="s">
        <v>142</v>
      </c>
      <c r="C70" s="69" t="s">
        <v>143</v>
      </c>
      <c r="D70" s="81">
        <f>SUM(D58:D69)</f>
        <v>36214059</v>
      </c>
      <c r="E70" s="70">
        <f>SUM(E58:E68)</f>
        <v>30459973</v>
      </c>
      <c r="F70" s="70">
        <f>SUM(F58:F68)</f>
        <v>37879973</v>
      </c>
      <c r="G70" s="70">
        <f>SUM(G58:G68)</f>
        <v>40162965</v>
      </c>
    </row>
    <row r="71" spans="1:7" ht="15" customHeight="1">
      <c r="A71" s="78"/>
      <c r="B71" s="68"/>
      <c r="C71" s="61"/>
      <c r="D71" s="63"/>
      <c r="E71" s="63"/>
      <c r="F71" s="63"/>
      <c r="G71" s="63"/>
    </row>
    <row r="72" spans="1:7" ht="15" customHeight="1">
      <c r="A72" s="78"/>
      <c r="B72" s="62" t="s">
        <v>151</v>
      </c>
      <c r="C72" s="69" t="s">
        <v>152</v>
      </c>
      <c r="D72" s="63"/>
      <c r="E72" s="63"/>
      <c r="F72" s="63"/>
      <c r="G72" s="63"/>
    </row>
    <row r="73" spans="1:7" ht="25.5">
      <c r="A73" s="78"/>
      <c r="B73" s="62">
        <v>8782</v>
      </c>
      <c r="C73" s="69" t="s">
        <v>187</v>
      </c>
      <c r="D73" s="63">
        <v>9139114</v>
      </c>
      <c r="E73" s="63">
        <v>6750947</v>
      </c>
      <c r="F73" s="63">
        <v>6750947</v>
      </c>
      <c r="G73" s="63">
        <v>10320734</v>
      </c>
    </row>
    <row r="74" spans="1:7" ht="15" customHeight="1">
      <c r="A74" s="78" t="s">
        <v>17</v>
      </c>
      <c r="B74" s="62" t="s">
        <v>151</v>
      </c>
      <c r="C74" s="69" t="s">
        <v>152</v>
      </c>
      <c r="D74" s="70">
        <f>SUM(D72:D73)</f>
        <v>9139114</v>
      </c>
      <c r="E74" s="70">
        <f>SUM(E72:E73)</f>
        <v>6750947</v>
      </c>
      <c r="F74" s="70">
        <f>SUM(F72:F73)</f>
        <v>6750947</v>
      </c>
      <c r="G74" s="70">
        <f>SUM(G72:G73)</f>
        <v>10320734</v>
      </c>
    </row>
    <row r="75" spans="1:7" ht="15" customHeight="1">
      <c r="A75" s="78" t="s">
        <v>17</v>
      </c>
      <c r="B75" s="62" t="s">
        <v>154</v>
      </c>
      <c r="C75" s="69" t="s">
        <v>188</v>
      </c>
      <c r="D75" s="63">
        <f>D74+D70+D54+D39+D18</f>
        <v>50569186</v>
      </c>
      <c r="E75" s="63">
        <f>E74+E70+E54+E39+E18</f>
        <v>39875976</v>
      </c>
      <c r="F75" s="63">
        <f>F74+F70+F54+F39+F18</f>
        <v>47305602</v>
      </c>
      <c r="G75" s="63">
        <f>G74+G70+G54+G39+G18</f>
        <v>54804047</v>
      </c>
    </row>
    <row r="76" spans="1:7" ht="15" customHeight="1">
      <c r="A76" s="78" t="s">
        <v>17</v>
      </c>
      <c r="B76" s="62"/>
      <c r="C76" s="69" t="s">
        <v>189</v>
      </c>
      <c r="D76" s="70">
        <v>90006488</v>
      </c>
      <c r="E76" s="70">
        <v>90980682</v>
      </c>
      <c r="F76" s="70">
        <v>99023480</v>
      </c>
      <c r="G76" s="70">
        <v>108659220</v>
      </c>
    </row>
    <row r="77" spans="1:7" ht="15" customHeight="1">
      <c r="A77" s="61"/>
      <c r="B77" s="68"/>
      <c r="C77" s="62"/>
      <c r="D77" s="63"/>
      <c r="E77" s="71"/>
      <c r="F77" s="71"/>
      <c r="G77" s="71"/>
    </row>
    <row r="78" spans="1:7" ht="15" customHeight="1">
      <c r="A78" s="61"/>
      <c r="B78" s="62" t="s">
        <v>157</v>
      </c>
      <c r="C78" s="69" t="s">
        <v>158</v>
      </c>
      <c r="D78" s="63"/>
      <c r="E78" s="63"/>
      <c r="F78" s="63"/>
      <c r="G78" s="63"/>
    </row>
    <row r="79" spans="1:7" ht="15" customHeight="1">
      <c r="A79" s="61"/>
      <c r="B79" s="62">
        <v>8999</v>
      </c>
      <c r="C79" s="69" t="s">
        <v>190</v>
      </c>
      <c r="D79" s="63">
        <v>1287583</v>
      </c>
      <c r="E79" s="63">
        <v>1708532</v>
      </c>
      <c r="F79" s="63">
        <v>694369</v>
      </c>
      <c r="G79" s="63">
        <v>694045</v>
      </c>
    </row>
    <row r="80" spans="1:7" ht="15" customHeight="1" thickBot="1">
      <c r="A80" s="73"/>
      <c r="B80" s="74"/>
      <c r="C80" s="60" t="s">
        <v>160</v>
      </c>
      <c r="D80" s="75">
        <f>D76+D79</f>
        <v>91294071</v>
      </c>
      <c r="E80" s="75">
        <f>E79+E76</f>
        <v>92689214</v>
      </c>
      <c r="F80" s="75">
        <f>F79+F76</f>
        <v>99717849</v>
      </c>
      <c r="G80" s="75">
        <f>G79+G76</f>
        <v>109353265</v>
      </c>
    </row>
    <row r="81" spans="1:7" ht="13.5" thickTop="1">
      <c r="A81" s="17"/>
      <c r="B81" s="27"/>
      <c r="C81" s="17"/>
      <c r="D81" s="20"/>
      <c r="E81" s="20"/>
      <c r="F81" s="20"/>
      <c r="G81" s="20"/>
    </row>
    <row r="82" spans="1:7" ht="12.75">
      <c r="A82" s="17"/>
      <c r="B82" s="27"/>
      <c r="C82" s="17"/>
      <c r="D82" s="20"/>
      <c r="E82" s="20"/>
      <c r="F82" s="20"/>
      <c r="G82" s="20"/>
    </row>
    <row r="83" spans="1:7" ht="12.75">
      <c r="A83" s="17"/>
      <c r="B83" s="27"/>
      <c r="C83" s="17"/>
      <c r="D83" s="20"/>
      <c r="E83" s="20"/>
      <c r="F83" s="20"/>
      <c r="G83" s="20"/>
    </row>
    <row r="84" spans="1:7" ht="12.75">
      <c r="A84" s="17"/>
      <c r="B84" s="27"/>
      <c r="C84" s="17"/>
      <c r="D84" s="20"/>
      <c r="E84" s="20"/>
      <c r="F84" s="20"/>
      <c r="G84" s="20"/>
    </row>
    <row r="85" spans="1:7" ht="12.75">
      <c r="A85" s="17"/>
      <c r="B85" s="27"/>
      <c r="C85" s="17"/>
      <c r="D85" s="121"/>
      <c r="E85" s="121"/>
      <c r="F85" s="20"/>
      <c r="G85" s="20"/>
    </row>
  </sheetData>
  <sheetProtection/>
  <mergeCells count="1">
    <mergeCell ref="A3:G3"/>
  </mergeCells>
  <printOptions horizontalCentered="1"/>
  <pageMargins left="1.19488189" right="0.748031496062992" top="0.748031496062992" bottom="0.94488188976378" header="0.511811023622047" footer="0.669291338582677"/>
  <pageSetup firstPageNumber="18" useFirstPageNumber="1" horizontalDpi="600" verticalDpi="600" orientation="landscape" paperSize="9" r:id="rId3"/>
  <headerFooter scaleWithDoc="0">
    <oddFooter>&amp;C&amp;"Times New Roman,Bold"&amp;11&amp;P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Mahendra</cp:lastModifiedBy>
  <cp:lastPrinted>2013-04-25T07:41:06Z</cp:lastPrinted>
  <dcterms:created xsi:type="dcterms:W3CDTF">2013-04-25T05:28:49Z</dcterms:created>
  <dcterms:modified xsi:type="dcterms:W3CDTF">2013-04-25T07:41:09Z</dcterms:modified>
  <cp:category/>
  <cp:version/>
  <cp:contentType/>
  <cp:contentStatus/>
</cp:coreProperties>
</file>