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5" yWindow="65296" windowWidth="5670" windowHeight="7320" activeTab="0"/>
  </bookViews>
  <sheets>
    <sheet name="dem11" sheetId="1" r:id="rId1"/>
  </sheets>
  <externalReferences>
    <externalReference r:id="rId4"/>
    <externalReference r:id="rId5"/>
    <externalReference r:id="rId6"/>
  </externalReferences>
  <definedNames>
    <definedName name="__123Graph_D" hidden="1">#REF!</definedName>
    <definedName name="_xlnm._FilterDatabase" localSheetId="0" hidden="1">'dem11'!$A$21:$L$213</definedName>
    <definedName name="_Regression_Int" localSheetId="0" hidden="1">1</definedName>
    <definedName name="ahcap">'[2]dem2'!$D$646:$L$646</definedName>
    <definedName name="censusrec">#REF!</definedName>
    <definedName name="charged">#REF!</definedName>
    <definedName name="cs" localSheetId="0">'dem11'!$D$148:$L$148</definedName>
    <definedName name="da">#REF!</definedName>
    <definedName name="ee">#REF!</definedName>
    <definedName name="fishcap">'[2]dem2'!$D$657:$L$657</definedName>
    <definedName name="Fishrev">'[2]dem2'!$D$574:$L$574</definedName>
    <definedName name="fsw" localSheetId="0">'dem11'!$D$107:$L$107</definedName>
    <definedName name="fswcap" localSheetId="0">'dem11'!$D$197:$L$197</definedName>
    <definedName name="fwl">#REF!</definedName>
    <definedName name="fwlcap">#REF!</definedName>
    <definedName name="fwlrec">#REF!</definedName>
    <definedName name="ges" localSheetId="0">'dem11'!$D$211:$L$211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'dem11'!$K$213</definedName>
    <definedName name="np">#REF!</definedName>
    <definedName name="Nutrition">#REF!</definedName>
    <definedName name="oges" localSheetId="0">'dem11'!$D$173:$L$173</definedName>
    <definedName name="oges">#REF!</definedName>
    <definedName name="pension">#REF!</definedName>
    <definedName name="_xlnm.Print_Area" localSheetId="0">'dem11'!$A$1:$L$213</definedName>
    <definedName name="_xlnm.Print_Titles" localSheetId="0">'dem11'!$18:$21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'dem11'!#REF!</definedName>
    <definedName name="scst" localSheetId="0">'dem11'!$D$34:$L$34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'dem11'!#REF!</definedName>
    <definedName name="swc">#REF!</definedName>
    <definedName name="tax">#REF!</definedName>
    <definedName name="udhd">#REF!</definedName>
    <definedName name="urbancap">#REF!</definedName>
    <definedName name="voted" localSheetId="0">'dem11'!$E$16:$G$16</definedName>
    <definedName name="Voted">#REF!</definedName>
    <definedName name="wareCaprec" localSheetId="0">'dem11'!#REF!</definedName>
    <definedName name="warerec" localSheetId="0">'dem11'!#REF!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'dem11'!#REF!</definedName>
    <definedName name="Z_239EE218_578E_4317_BEED_14D5D7089E27_.wvu.FilterData" localSheetId="0" hidden="1">'dem11'!$B$1:$L$213</definedName>
    <definedName name="Z_239EE218_578E_4317_BEED_14D5D7089E27_.wvu.PrintArea" localSheetId="0" hidden="1">'dem11'!$A$1:$L$213</definedName>
    <definedName name="Z_239EE218_578E_4317_BEED_14D5D7089E27_.wvu.PrintTitles" localSheetId="0" hidden="1">'dem11'!$18:$21</definedName>
    <definedName name="Z_302A3EA3_AE96_11D5_A646_0050BA3D7AFD_.wvu.Cols" localSheetId="0" hidden="1">'dem11'!#REF!</definedName>
    <definedName name="Z_302A3EA3_AE96_11D5_A646_0050BA3D7AFD_.wvu.FilterData" localSheetId="0" hidden="1">'dem11'!$B$1:$L$213</definedName>
    <definedName name="Z_302A3EA3_AE96_11D5_A646_0050BA3D7AFD_.wvu.PrintArea" localSheetId="0" hidden="1">'dem11'!$A$1:$L$213</definedName>
    <definedName name="Z_302A3EA3_AE96_11D5_A646_0050BA3D7AFD_.wvu.PrintTitles" localSheetId="0" hidden="1">'dem11'!$18:$21</definedName>
    <definedName name="Z_36DBA021_0ECB_11D4_8064_004005726899_.wvu.Cols" localSheetId="0" hidden="1">'dem11'!#REF!</definedName>
    <definedName name="Z_36DBA021_0ECB_11D4_8064_004005726899_.wvu.FilterData" localSheetId="0" hidden="1">'dem11'!$C$23:$C$213</definedName>
    <definedName name="Z_36DBA021_0ECB_11D4_8064_004005726899_.wvu.PrintArea" localSheetId="0" hidden="1">'dem11'!$A$1:$L$213</definedName>
    <definedName name="Z_36DBA021_0ECB_11D4_8064_004005726899_.wvu.PrintTitles" localSheetId="0" hidden="1">'dem11'!$18:$21</definedName>
    <definedName name="Z_93EBE921_AE91_11D5_8685_004005726899_.wvu.Cols" localSheetId="0" hidden="1">'dem11'!#REF!</definedName>
    <definedName name="Z_93EBE921_AE91_11D5_8685_004005726899_.wvu.FilterData" localSheetId="0" hidden="1">'dem11'!$C$23:$C$213</definedName>
    <definedName name="Z_93EBE921_AE91_11D5_8685_004005726899_.wvu.PrintArea" localSheetId="0" hidden="1">'dem11'!$A$1:$L$213</definedName>
    <definedName name="Z_93EBE921_AE91_11D5_8685_004005726899_.wvu.PrintTitles" localSheetId="0" hidden="1">'dem11'!$18:$21</definedName>
    <definedName name="Z_94DA79C1_0FDE_11D5_9579_000021DAEEA2_.wvu.Cols" localSheetId="0" hidden="1">'dem11'!#REF!</definedName>
    <definedName name="Z_94DA79C1_0FDE_11D5_9579_000021DAEEA2_.wvu.FilterData" localSheetId="0" hidden="1">'dem11'!$C$23:$C$213</definedName>
    <definedName name="Z_94DA79C1_0FDE_11D5_9579_000021DAEEA2_.wvu.PrintArea" localSheetId="0" hidden="1">'dem11'!$A$1:$L$213</definedName>
    <definedName name="Z_94DA79C1_0FDE_11D5_9579_000021DAEEA2_.wvu.PrintTitles" localSheetId="0" hidden="1">'dem11'!$18:$21</definedName>
    <definedName name="Z_B4CB0999_161F_11D5_8064_004005726899_.wvu.FilterData" localSheetId="0" hidden="1">'dem11'!$C$23:$C$213</definedName>
    <definedName name="Z_C868F8C3_16D7_11D5_A68D_81D6213F5331_.wvu.Cols" localSheetId="0" hidden="1">'dem11'!#REF!</definedName>
    <definedName name="Z_C868F8C3_16D7_11D5_A68D_81D6213F5331_.wvu.FilterData" localSheetId="0" hidden="1">'dem11'!$C$23:$C$213</definedName>
    <definedName name="Z_C868F8C3_16D7_11D5_A68D_81D6213F5331_.wvu.PrintArea" localSheetId="0" hidden="1">'dem11'!$A$1:$L$213</definedName>
    <definedName name="Z_C868F8C3_16D7_11D5_A68D_81D6213F5331_.wvu.PrintTitles" localSheetId="0" hidden="1">'dem11'!$18:$21</definedName>
    <definedName name="Z_E5DF37BD_125C_11D5_8DC4_D0F5D88B3549_.wvu.Cols" localSheetId="0" hidden="1">'dem11'!#REF!</definedName>
    <definedName name="Z_E5DF37BD_125C_11D5_8DC4_D0F5D88B3549_.wvu.FilterData" localSheetId="0" hidden="1">'dem11'!$C$23:$C$213</definedName>
    <definedName name="Z_E5DF37BD_125C_11D5_8DC4_D0F5D88B3549_.wvu.PrintArea" localSheetId="0" hidden="1">'dem11'!$A$1:$L$213</definedName>
    <definedName name="Z_E5DF37BD_125C_11D5_8DC4_D0F5D88B3549_.wvu.PrintTitles" localSheetId="0" hidden="1">'dem11'!$18:$21</definedName>
    <definedName name="Z_F8ADACC1_164E_11D6_B603_000021DAEEA2_.wvu.Cols" localSheetId="0" hidden="1">'dem11'!#REF!</definedName>
    <definedName name="Z_F8ADACC1_164E_11D6_B603_000021DAEEA2_.wvu.FilterData" localSheetId="0" hidden="1">'dem11'!$C$23:$C$213</definedName>
    <definedName name="Z_F8ADACC1_164E_11D6_B603_000021DAEEA2_.wvu.PrintArea" localSheetId="0" hidden="1">'dem11'!$A$1:$L$213</definedName>
    <definedName name="Z_F8ADACC1_164E_11D6_B603_000021DAEEA2_.wvu.PrintTitles" localSheetId="0" hidden="1">'dem11'!$18:$21</definedName>
  </definedNames>
  <calcPr fullCalcOnLoad="1"/>
</workbook>
</file>

<file path=xl/sharedStrings.xml><?xml version="1.0" encoding="utf-8"?>
<sst xmlns="http://schemas.openxmlformats.org/spreadsheetml/2006/main" count="332" uniqueCount="160">
  <si>
    <t>FOOD, CIVIL SUPPLIES &amp; CONSUMER AFFAIRS</t>
  </si>
  <si>
    <t>Civil Supplies</t>
  </si>
  <si>
    <t>Other General Economic Services</t>
  </si>
  <si>
    <t>(a) Capital Account of Agriculture and Allied Activities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</si>
  <si>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</si>
  <si>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</si>
  <si>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</si>
  <si>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</si>
  <si>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</si>
  <si>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</si>
  <si>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</si>
  <si>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</si>
  <si>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</si>
  <si>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</si>
  <si>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and Administration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</si>
  <si>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</si>
  <si>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</si>
  <si>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</si>
  <si>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</si>
  <si>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</si>
  <si>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</si>
  <si>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</si>
  <si>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00.44.14</t>
  </si>
  <si>
    <t>Rent, Rates &amp; Taxes</t>
  </si>
  <si>
    <t>West District</t>
  </si>
  <si>
    <t>00.46.01</t>
  </si>
  <si>
    <t>00.46.11</t>
  </si>
  <si>
    <t>00.46.13</t>
  </si>
  <si>
    <t>00.46.14</t>
  </si>
  <si>
    <t>South District</t>
  </si>
  <si>
    <t>00.48.01</t>
  </si>
  <si>
    <t>00.48.11</t>
  </si>
  <si>
    <t>00.48.13</t>
  </si>
  <si>
    <t>00.48.14</t>
  </si>
  <si>
    <t>Consumers Affairs</t>
  </si>
  <si>
    <t>00.60.01</t>
  </si>
  <si>
    <t>00.60.11</t>
  </si>
  <si>
    <t>00.60.13</t>
  </si>
  <si>
    <t>00.60.71</t>
  </si>
  <si>
    <t>Training</t>
  </si>
  <si>
    <t>00.00.72</t>
  </si>
  <si>
    <t>Procurement &amp; supply</t>
  </si>
  <si>
    <t>Establishment of Food Grain Godowns</t>
  </si>
  <si>
    <t>60.00.01</t>
  </si>
  <si>
    <t>60.00.11</t>
  </si>
  <si>
    <t>60.00.13</t>
  </si>
  <si>
    <t>60.00.51</t>
  </si>
  <si>
    <t>Motor Vehicles</t>
  </si>
  <si>
    <t>Establishment of food Grain Godowns</t>
  </si>
  <si>
    <t>61.00.13</t>
  </si>
  <si>
    <t>National Social Assistance Programme including Annapurna</t>
  </si>
  <si>
    <t>62.00.71</t>
  </si>
  <si>
    <t>Annapurna Scheme</t>
  </si>
  <si>
    <t>Procurement &amp; Supply</t>
  </si>
  <si>
    <t>Food Subsidies</t>
  </si>
  <si>
    <t>Subsidies on Sale of Rice</t>
  </si>
  <si>
    <t>62.00.33</t>
  </si>
  <si>
    <t>Subsidies</t>
  </si>
  <si>
    <t>Regulation of Weight &amp; Measures</t>
  </si>
  <si>
    <t>Establishment</t>
  </si>
  <si>
    <t>CAPITAL SECTION</t>
  </si>
  <si>
    <t>Food</t>
  </si>
  <si>
    <t>Buildings</t>
  </si>
  <si>
    <t>60.00.71</t>
  </si>
  <si>
    <t>Godowns</t>
  </si>
  <si>
    <t>DEMAND NO. 11</t>
  </si>
  <si>
    <t>62.00.72</t>
  </si>
  <si>
    <t>Khadya Suraksha Abhiyan</t>
  </si>
  <si>
    <t>Constitution   of   State   Consumer   Protection   Council</t>
  </si>
  <si>
    <t>East District</t>
  </si>
  <si>
    <t>00.45.01</t>
  </si>
  <si>
    <t>00.45.11</t>
  </si>
  <si>
    <t>00.45.13</t>
  </si>
  <si>
    <t>00.45.14</t>
  </si>
  <si>
    <t>00.47.01</t>
  </si>
  <si>
    <t>00.47.11</t>
  </si>
  <si>
    <t>00.47.13</t>
  </si>
  <si>
    <t>00.47.14</t>
  </si>
  <si>
    <t>North District</t>
  </si>
  <si>
    <t>60.44.01</t>
  </si>
  <si>
    <t>60.44.11</t>
  </si>
  <si>
    <t>60.44.13</t>
  </si>
  <si>
    <t>60.45.01</t>
  </si>
  <si>
    <t>60.45.11</t>
  </si>
  <si>
    <t>60.45.13</t>
  </si>
  <si>
    <t>60.46.01</t>
  </si>
  <si>
    <t>60.46.11</t>
  </si>
  <si>
    <t>60.46.13</t>
  </si>
  <si>
    <t>60.47.01</t>
  </si>
  <si>
    <t>60.47.11</t>
  </si>
  <si>
    <t>60.47.13</t>
  </si>
  <si>
    <t>60.48.01</t>
  </si>
  <si>
    <t>60.48.11</t>
  </si>
  <si>
    <t>60.48.13</t>
  </si>
  <si>
    <t>Welfare of Scheduled Caste</t>
  </si>
  <si>
    <t>Welfare of Scheduled Tribes</t>
  </si>
  <si>
    <t>01</t>
  </si>
  <si>
    <t>01.102</t>
  </si>
  <si>
    <t>02</t>
  </si>
  <si>
    <t>02.102</t>
  </si>
  <si>
    <t>Rural Godown Programmes</t>
  </si>
  <si>
    <t>Other Expenditure</t>
  </si>
  <si>
    <t>II. Details of the estimates and the heads under which this grant will be accounted for:</t>
  </si>
  <si>
    <t>Capital</t>
  </si>
  <si>
    <t>Revenue</t>
  </si>
  <si>
    <t>Capital Outlay on Food, Storage &amp; Warehousing</t>
  </si>
  <si>
    <t>Strenthening of Consumer Disputes Redressal Agencies (100% CSS)</t>
  </si>
  <si>
    <t>Food, Storage and Warehousing</t>
  </si>
  <si>
    <t>B - Social Services (e) Welfare of Scheduled Castes</t>
  </si>
  <si>
    <t>C - Economic Services (a) Agriculture and Allied Activities</t>
  </si>
  <si>
    <t>C - Capital Accounts of Economic Services</t>
  </si>
  <si>
    <t>Food Storage and Warehousing</t>
  </si>
  <si>
    <t>Tribes &amp; Other Backward Classes</t>
  </si>
  <si>
    <t>North-East Circle</t>
  </si>
  <si>
    <t>South-West Circle</t>
  </si>
  <si>
    <t>00.00.75</t>
  </si>
  <si>
    <t>62.00.01</t>
  </si>
  <si>
    <t>62.00.11</t>
  </si>
  <si>
    <t>62.00.13</t>
  </si>
  <si>
    <t>62.00.52</t>
  </si>
  <si>
    <t>63.00.01</t>
  </si>
  <si>
    <t>63.00.11</t>
  </si>
  <si>
    <t>63.00.13</t>
  </si>
  <si>
    <t>63.00.52</t>
  </si>
  <si>
    <t>Scheduled Tribes and Other Backward Classes</t>
  </si>
  <si>
    <t>Welfare of Scheduled Caste, Scheduled</t>
  </si>
  <si>
    <t>(j ) General Economic Services</t>
  </si>
  <si>
    <t>(j) General Economic Services</t>
  </si>
  <si>
    <t>Economic Development</t>
  </si>
  <si>
    <t>Generating Awareness Amongst the TPDS Beneficiaries (80:20 % CSS)</t>
  </si>
  <si>
    <t>Welfare of Scheduled Caste, 
Scheduled Tribes &amp; Other Backward Classes</t>
  </si>
  <si>
    <t>Sikkim State Consumer Disputes 
Redressal Comission</t>
  </si>
  <si>
    <t>Sikkim State Consumer Disputes 
Redressal Commission</t>
  </si>
  <si>
    <t>Capital Outlay on Food, Storage and Warehousing</t>
  </si>
  <si>
    <t>63.00.14</t>
  </si>
  <si>
    <t>Rent, Rates and Taxes</t>
  </si>
  <si>
    <t>60.71.53</t>
  </si>
  <si>
    <t>Major Works</t>
  </si>
  <si>
    <t>Construction of Storage Godown at Gyalshing (100% CSS)</t>
  </si>
  <si>
    <t>2011-12</t>
  </si>
  <si>
    <t>Storage and Warehousing</t>
  </si>
  <si>
    <t>60.72.53</t>
  </si>
  <si>
    <t>Capital Outlay on other General Economic Services</t>
  </si>
  <si>
    <t>62.00.81</t>
  </si>
  <si>
    <t>Strengthening of Weights &amp; Measures Infrastructure (100% CSS)</t>
  </si>
  <si>
    <t>(j) Capital Outlay on General Economic Services</t>
  </si>
  <si>
    <t>Capital Outlay on Other General Economic Services</t>
  </si>
  <si>
    <t>(In Thousands of Rupees)</t>
  </si>
  <si>
    <t>Machinery &amp; Equipment</t>
  </si>
  <si>
    <t>2012-13</t>
  </si>
  <si>
    <t>Computerization of Food and Civil Supplies and Consumers Affairs Department (NEC)</t>
  </si>
  <si>
    <t>Addl. Storage Facilities for Essential Commodities (State Specific Grant under 13th Finance Commission)</t>
  </si>
  <si>
    <t>00.44.81</t>
  </si>
  <si>
    <t>Construction of Working Standard Laboratory (100% CSS)</t>
  </si>
  <si>
    <t>Strengthening of Consumer Dispute Redressal Agencies - Strengthening Consumer Fora (100% CSS)</t>
  </si>
  <si>
    <t>2013-14</t>
  </si>
  <si>
    <t>I. Estimate of the amount required in the year ending 31st March, 2014 to defray the charges in respect of Food, Civil Supplies &amp; Consumer Affairs</t>
  </si>
  <si>
    <t>Schemes under State Plan</t>
  </si>
  <si>
    <t>60.73.71</t>
  </si>
  <si>
    <t xml:space="preserve">Purchase of land/ building 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</si>
</sst>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k_r_-;\-* #,##0.00\ _k_r_-;_-* &quot;-&quot;??\ _k_r_-;_-@_-"/>
    <numFmt numFmtId="173" formatCode="0_)"/>
    <numFmt numFmtId="174" formatCode="00#"/>
    <numFmt numFmtId="175" formatCode="0#"/>
    <numFmt numFmtId="176" formatCode="00000#"/>
    <numFmt numFmtId="177" formatCode="00.00#"/>
    <numFmt numFmtId="178" formatCode="0#.###"/>
    <numFmt numFmtId="179" formatCode="00.#0"/>
    <numFmt numFmtId="180" formatCode="00.000"/>
    <numFmt numFmtId="181" formatCode="#0"/>
    <numFmt numFmtId="182" formatCode="_(* #,##0_);_(* \(#,##0\);_(* &quot;-&quot;??_);_(@_)"/>
    <numFmt numFmtId="183" formatCode="_(* #,##0.0_);_(* \(#,##0.0\);_(* &quot;-&quot;??_);_(@_)"/>
  </numFmts>
  <fonts count="44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173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57" applyFont="1" applyFill="1" applyBorder="1" applyAlignment="1">
      <alignment horizontal="right" vertical="top" wrapText="1"/>
      <protection/>
    </xf>
    <xf numFmtId="0" fontId="4" fillId="0" borderId="0" xfId="57" applyFont="1" applyFill="1">
      <alignment/>
      <protection/>
    </xf>
    <xf numFmtId="0" fontId="5" fillId="0" borderId="0" xfId="57" applyFont="1" applyFill="1" applyAlignment="1" applyProtection="1">
      <alignment horizontal="center"/>
      <protection/>
    </xf>
    <xf numFmtId="0" fontId="4" fillId="0" borderId="0" xfId="57" applyFont="1" applyFill="1" applyAlignment="1">
      <alignment horizontal="right" vertical="top" wrapText="1"/>
      <protection/>
    </xf>
    <xf numFmtId="0" fontId="4" fillId="0" borderId="0" xfId="59" applyFont="1" applyFill="1" applyAlignment="1" applyProtection="1">
      <alignment horizontal="left"/>
      <protection/>
    </xf>
    <xf numFmtId="0" fontId="4" fillId="0" borderId="0" xfId="57" applyFont="1" applyFill="1" applyAlignment="1" applyProtection="1">
      <alignment horizontal="left"/>
      <protection/>
    </xf>
    <xf numFmtId="0" fontId="4" fillId="0" borderId="0" xfId="57" applyFont="1" applyFill="1" applyAlignment="1" applyProtection="1">
      <alignment horizontal="center"/>
      <protection/>
    </xf>
    <xf numFmtId="0" fontId="4" fillId="0" borderId="0" xfId="63" applyFont="1" applyFill="1" applyAlignment="1">
      <alignment/>
      <protection/>
    </xf>
    <xf numFmtId="0" fontId="4" fillId="0" borderId="0" xfId="63" applyFont="1" applyFill="1" applyAlignment="1">
      <alignment horizontal="right" vertical="top" wrapText="1"/>
      <protection/>
    </xf>
    <xf numFmtId="0" fontId="4" fillId="0" borderId="10" xfId="60" applyFont="1" applyFill="1" applyBorder="1">
      <alignment/>
      <protection/>
    </xf>
    <xf numFmtId="175" fontId="4" fillId="0" borderId="0" xfId="57" applyNumberFormat="1" applyFont="1" applyFill="1" applyAlignment="1">
      <alignment horizontal="right" vertical="top" wrapText="1"/>
      <protection/>
    </xf>
    <xf numFmtId="0" fontId="4" fillId="0" borderId="11" xfId="61" applyFont="1" applyFill="1" applyBorder="1" applyAlignment="1" applyProtection="1">
      <alignment horizontal="right" vertical="top" wrapText="1"/>
      <protection/>
    </xf>
    <xf numFmtId="0" fontId="4" fillId="0" borderId="0" xfId="60" applyFont="1" applyFill="1" applyBorder="1" applyProtection="1">
      <alignment/>
      <protection/>
    </xf>
    <xf numFmtId="0" fontId="4" fillId="0" borderId="0" xfId="61" applyFont="1" applyFill="1" applyProtection="1">
      <alignment/>
      <protection/>
    </xf>
    <xf numFmtId="0" fontId="4" fillId="0" borderId="0" xfId="61" applyFont="1" applyFill="1" applyBorder="1" applyAlignment="1" applyProtection="1">
      <alignment horizontal="right" vertical="top" wrapText="1"/>
      <protection/>
    </xf>
    <xf numFmtId="0" fontId="4" fillId="0" borderId="10" xfId="61" applyFont="1" applyFill="1" applyBorder="1" applyAlignment="1" applyProtection="1">
      <alignment horizontal="right" vertical="top" wrapText="1"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NumberFormat="1" applyFont="1" applyFill="1" applyAlignment="1">
      <alignment horizontal="right" vertical="top" wrapText="1"/>
      <protection/>
    </xf>
    <xf numFmtId="0" fontId="5" fillId="0" borderId="0" xfId="57" applyNumberFormat="1" applyFont="1" applyFill="1" applyAlignment="1" applyProtection="1">
      <alignment horizontal="left" vertical="top" wrapText="1"/>
      <protection/>
    </xf>
    <xf numFmtId="49" fontId="4" fillId="0" borderId="0" xfId="57" applyNumberFormat="1" applyFont="1" applyFill="1" applyAlignment="1">
      <alignment horizontal="right" vertical="top" wrapText="1"/>
      <protection/>
    </xf>
    <xf numFmtId="49" fontId="5" fillId="0" borderId="0" xfId="57" applyNumberFormat="1" applyFont="1" applyFill="1" applyAlignment="1">
      <alignment horizontal="right" vertical="top" wrapText="1"/>
      <protection/>
    </xf>
    <xf numFmtId="0" fontId="5" fillId="0" borderId="0" xfId="57" applyFont="1" applyFill="1" applyAlignment="1">
      <alignment horizontal="right" vertical="top" wrapText="1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0" fontId="4" fillId="0" borderId="0" xfId="57" applyFont="1" applyFill="1" applyAlignment="1" applyProtection="1">
      <alignment horizontal="left" vertical="top" wrapText="1"/>
      <protection/>
    </xf>
    <xf numFmtId="0" fontId="5" fillId="0" borderId="0" xfId="57" applyFont="1" applyFill="1" applyAlignment="1" applyProtection="1">
      <alignment horizontal="left" vertical="top" wrapText="1"/>
      <protection/>
    </xf>
    <xf numFmtId="176" fontId="4" fillId="0" borderId="0" xfId="57" applyNumberFormat="1" applyFont="1" applyFill="1" applyAlignment="1">
      <alignment horizontal="right" vertical="top" wrapText="1"/>
      <protection/>
    </xf>
    <xf numFmtId="0" fontId="5" fillId="0" borderId="0" xfId="57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 wrapText="1"/>
    </xf>
    <xf numFmtId="0" fontId="4" fillId="0" borderId="0" xfId="57" applyFont="1" applyFill="1" applyAlignment="1" applyProtection="1">
      <alignment vertical="top" wrapText="1"/>
      <protection/>
    </xf>
    <xf numFmtId="0" fontId="4" fillId="0" borderId="0" xfId="57" applyFont="1" applyFill="1" applyBorder="1" applyAlignment="1" applyProtection="1">
      <alignment vertical="top" wrapText="1"/>
      <protection/>
    </xf>
    <xf numFmtId="173" fontId="4" fillId="0" borderId="0" xfId="64" applyNumberFormat="1" applyFont="1" applyFill="1" applyAlignment="1" applyProtection="1">
      <alignment horizontal="left" vertical="top" wrapText="1"/>
      <protection/>
    </xf>
    <xf numFmtId="173" fontId="4" fillId="0" borderId="0" xfId="64" applyNumberFormat="1" applyFont="1" applyFill="1" applyBorder="1" applyAlignment="1" applyProtection="1">
      <alignment horizontal="left" vertical="top" wrapText="1"/>
      <protection/>
    </xf>
    <xf numFmtId="181" fontId="4" fillId="0" borderId="0" xfId="57" applyNumberFormat="1" applyFont="1" applyFill="1" applyAlignment="1">
      <alignment horizontal="right" vertical="top" wrapText="1"/>
      <protection/>
    </xf>
    <xf numFmtId="173" fontId="5" fillId="0" borderId="0" xfId="64" applyNumberFormat="1" applyFont="1" applyFill="1" applyAlignment="1" applyProtection="1">
      <alignment horizontal="left" vertical="top" wrapText="1"/>
      <protection/>
    </xf>
    <xf numFmtId="0" fontId="4" fillId="0" borderId="0" xfId="63" applyFont="1" applyFill="1" applyAlignment="1" applyProtection="1">
      <alignment horizontal="left" vertical="top" wrapText="1"/>
      <protection/>
    </xf>
    <xf numFmtId="0" fontId="4" fillId="0" borderId="0" xfId="63" applyFont="1" applyFill="1" applyBorder="1" applyAlignment="1" applyProtection="1">
      <alignment horizontal="left" vertical="top" wrapText="1"/>
      <protection/>
    </xf>
    <xf numFmtId="0" fontId="4" fillId="0" borderId="12" xfId="57" applyFont="1" applyFill="1" applyBorder="1" applyAlignment="1">
      <alignment horizontal="right" vertical="top" wrapText="1"/>
      <protection/>
    </xf>
    <xf numFmtId="0" fontId="5" fillId="0" borderId="12" xfId="57" applyFont="1" applyFill="1" applyBorder="1" applyAlignment="1" applyProtection="1">
      <alignment horizontal="left" vertical="top" wrapText="1"/>
      <protection/>
    </xf>
    <xf numFmtId="0" fontId="5" fillId="0" borderId="0" xfId="57" applyFont="1" applyFill="1" applyAlignment="1" applyProtection="1">
      <alignment vertical="top" wrapText="1"/>
      <protection/>
    </xf>
    <xf numFmtId="0" fontId="5" fillId="0" borderId="0" xfId="57" applyFont="1" applyFill="1" applyBorder="1" applyAlignment="1">
      <alignment horizontal="right" vertical="top" wrapText="1"/>
      <protection/>
    </xf>
    <xf numFmtId="177" fontId="5" fillId="0" borderId="0" xfId="57" applyNumberFormat="1" applyFont="1" applyFill="1" applyAlignment="1">
      <alignment horizontal="right" vertical="top" wrapText="1"/>
      <protection/>
    </xf>
    <xf numFmtId="179" fontId="4" fillId="0" borderId="0" xfId="57" applyNumberFormat="1" applyFont="1" applyFill="1" applyAlignment="1">
      <alignment horizontal="right" vertical="top" wrapText="1"/>
      <protection/>
    </xf>
    <xf numFmtId="179" fontId="4" fillId="0" borderId="0" xfId="57" applyNumberFormat="1" applyFont="1" applyFill="1" applyBorder="1" applyAlignment="1">
      <alignment horizontal="right" vertical="top" wrapText="1"/>
      <protection/>
    </xf>
    <xf numFmtId="177" fontId="5" fillId="0" borderId="0" xfId="57" applyNumberFormat="1" applyFont="1" applyFill="1" applyBorder="1" applyAlignment="1">
      <alignment horizontal="right" vertical="top" wrapText="1"/>
      <protection/>
    </xf>
    <xf numFmtId="174" fontId="5" fillId="0" borderId="0" xfId="57" applyNumberFormat="1" applyFont="1" applyFill="1" applyAlignment="1">
      <alignment horizontal="right" vertical="top" wrapText="1"/>
      <protection/>
    </xf>
    <xf numFmtId="175" fontId="4" fillId="0" borderId="0" xfId="57" applyNumberFormat="1" applyFont="1" applyFill="1" applyBorder="1" applyAlignment="1">
      <alignment horizontal="right" vertical="top" wrapText="1"/>
      <protection/>
    </xf>
    <xf numFmtId="180" fontId="5" fillId="0" borderId="0" xfId="57" applyNumberFormat="1" applyFont="1" applyFill="1" applyAlignment="1">
      <alignment horizontal="right" vertical="top" wrapText="1"/>
      <protection/>
    </xf>
    <xf numFmtId="173" fontId="5" fillId="0" borderId="0" xfId="64" applyFont="1" applyFill="1" applyAlignment="1">
      <alignment horizontal="right" vertical="top" wrapText="1"/>
      <protection/>
    </xf>
    <xf numFmtId="0" fontId="5" fillId="0" borderId="0" xfId="63" applyFont="1" applyFill="1" applyAlignment="1">
      <alignment horizontal="right" vertical="top" wrapText="1"/>
      <protection/>
    </xf>
    <xf numFmtId="175" fontId="4" fillId="0" borderId="0" xfId="63" applyNumberFormat="1" applyFont="1" applyFill="1" applyAlignment="1">
      <alignment horizontal="right" vertical="top" wrapText="1"/>
      <protection/>
    </xf>
    <xf numFmtId="178" fontId="5" fillId="0" borderId="0" xfId="63" applyNumberFormat="1" applyFont="1" applyFill="1" applyAlignment="1">
      <alignment horizontal="right" vertical="top" wrapText="1"/>
      <protection/>
    </xf>
    <xf numFmtId="0" fontId="5" fillId="0" borderId="0" xfId="57" applyFont="1" applyFill="1" applyBorder="1" applyAlignment="1" applyProtection="1">
      <alignment vertical="top" wrapText="1"/>
      <protection/>
    </xf>
    <xf numFmtId="173" fontId="5" fillId="0" borderId="0" xfId="57" applyNumberFormat="1" applyFont="1" applyFill="1" applyBorder="1" applyAlignment="1" applyProtection="1">
      <alignment horizontal="left" vertical="top" wrapText="1"/>
      <protection/>
    </xf>
    <xf numFmtId="0" fontId="5" fillId="0" borderId="0" xfId="59" applyNumberFormat="1" applyFont="1" applyFill="1" applyAlignment="1">
      <alignment horizontal="center"/>
      <protection/>
    </xf>
    <xf numFmtId="0" fontId="4" fillId="0" borderId="0" xfId="59" applyNumberFormat="1" applyFont="1" applyFill="1" applyAlignment="1">
      <alignment horizontal="center"/>
      <protection/>
    </xf>
    <xf numFmtId="0" fontId="5" fillId="0" borderId="0" xfId="57" applyNumberFormat="1" applyFont="1" applyFill="1" applyAlignment="1">
      <alignment horizontal="center"/>
      <protection/>
    </xf>
    <xf numFmtId="0" fontId="5" fillId="0" borderId="0" xfId="64" applyNumberFormat="1" applyFont="1" applyFill="1" applyAlignment="1">
      <alignment horizontal="center"/>
      <protection/>
    </xf>
    <xf numFmtId="0" fontId="5" fillId="0" borderId="0" xfId="63" applyNumberFormat="1" applyFont="1" applyFill="1" applyAlignment="1">
      <alignment horizontal="center"/>
      <protection/>
    </xf>
    <xf numFmtId="0" fontId="5" fillId="0" borderId="0" xfId="63" applyFont="1" applyFill="1" applyAlignment="1" applyProtection="1">
      <alignment horizontal="left" vertical="top" wrapText="1"/>
      <protection/>
    </xf>
    <xf numFmtId="0" fontId="4" fillId="0" borderId="10" xfId="57" applyFont="1" applyFill="1" applyBorder="1" applyAlignment="1" applyProtection="1">
      <alignment horizontal="left" vertical="top" wrapText="1"/>
      <protection/>
    </xf>
    <xf numFmtId="0" fontId="4" fillId="0" borderId="10" xfId="57" applyFont="1" applyFill="1" applyBorder="1" applyAlignment="1" applyProtection="1">
      <alignment vertical="top" wrapText="1"/>
      <protection/>
    </xf>
    <xf numFmtId="0" fontId="4" fillId="0" borderId="0" xfId="57" applyFont="1" applyFill="1" applyBorder="1" applyAlignment="1">
      <alignment horizontal="left" vertical="top" wrapText="1"/>
      <protection/>
    </xf>
    <xf numFmtId="0" fontId="4" fillId="0" borderId="0" xfId="57" applyFont="1" applyFill="1" applyAlignment="1">
      <alignment horizontal="left" vertical="top" wrapText="1"/>
      <protection/>
    </xf>
    <xf numFmtId="0" fontId="4" fillId="0" borderId="0" xfId="63" applyFont="1" applyFill="1" applyAlignment="1">
      <alignment horizontal="left" vertical="top" wrapText="1"/>
      <protection/>
    </xf>
    <xf numFmtId="0" fontId="4" fillId="0" borderId="11" xfId="61" applyFont="1" applyFill="1" applyBorder="1" applyAlignment="1" applyProtection="1">
      <alignment horizontal="left" vertical="top" wrapText="1"/>
      <protection/>
    </xf>
    <xf numFmtId="0" fontId="4" fillId="0" borderId="0" xfId="61" applyFont="1" applyFill="1" applyBorder="1" applyAlignment="1" applyProtection="1">
      <alignment horizontal="left" vertical="top" wrapText="1"/>
      <protection/>
    </xf>
    <xf numFmtId="0" fontId="4" fillId="0" borderId="10" xfId="61" applyFont="1" applyFill="1" applyBorder="1" applyAlignment="1" applyProtection="1">
      <alignment horizontal="left" vertical="top" wrapText="1"/>
      <protection/>
    </xf>
    <xf numFmtId="0" fontId="5" fillId="0" borderId="0" xfId="57" applyNumberFormat="1" applyFont="1" applyFill="1" applyAlignment="1">
      <alignment horizontal="left" vertical="top" wrapText="1"/>
      <protection/>
    </xf>
    <xf numFmtId="0" fontId="5" fillId="0" borderId="0" xfId="57" applyFont="1" applyFill="1" applyAlignment="1">
      <alignment horizontal="left" vertical="top" wrapText="1"/>
      <protection/>
    </xf>
    <xf numFmtId="0" fontId="4" fillId="0" borderId="10" xfId="57" applyFont="1" applyFill="1" applyBorder="1" applyAlignment="1">
      <alignment horizontal="left" vertical="top" wrapText="1"/>
      <protection/>
    </xf>
    <xf numFmtId="0" fontId="4" fillId="0" borderId="12" xfId="57" applyFont="1" applyFill="1" applyBorder="1" applyAlignment="1">
      <alignment horizontal="left" vertical="top" wrapText="1"/>
      <protection/>
    </xf>
    <xf numFmtId="0" fontId="5" fillId="0" borderId="0" xfId="57" applyFont="1" applyFill="1" applyAlignment="1" applyProtection="1">
      <alignment horizontal="left" vertical="top"/>
      <protection/>
    </xf>
    <xf numFmtId="0" fontId="4" fillId="0" borderId="0" xfId="63" applyFont="1" applyFill="1" applyAlignment="1">
      <alignment horizontal="left" vertical="top"/>
      <protection/>
    </xf>
    <xf numFmtId="0" fontId="4" fillId="0" borderId="0" xfId="57" applyFont="1" applyFill="1" applyAlignment="1" applyProtection="1">
      <alignment horizontal="left" vertical="top"/>
      <protection/>
    </xf>
    <xf numFmtId="0" fontId="5" fillId="0" borderId="0" xfId="57" applyFont="1" applyFill="1" applyAlignment="1" applyProtection="1">
      <alignment horizontal="right" vertical="top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4" fillId="0" borderId="0" xfId="63" applyNumberFormat="1" applyFont="1" applyFill="1" applyAlignment="1">
      <alignment horizontal="right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>
      <alignment/>
      <protection/>
    </xf>
    <xf numFmtId="0" fontId="4" fillId="0" borderId="0" xfId="57" applyNumberFormat="1" applyFont="1" applyFill="1" applyAlignment="1">
      <alignment horizontal="right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4" fillId="0" borderId="0" xfId="57" applyNumberFormat="1" applyFont="1" applyFill="1" applyBorder="1" applyAlignment="1">
      <alignment horizontal="right"/>
      <protection/>
    </xf>
    <xf numFmtId="0" fontId="4" fillId="0" borderId="0" xfId="64" applyNumberFormat="1" applyFont="1" applyFill="1" applyAlignment="1">
      <alignment horizontal="right"/>
      <protection/>
    </xf>
    <xf numFmtId="0" fontId="4" fillId="0" borderId="0" xfId="64" applyNumberFormat="1" applyFont="1" applyFill="1" applyAlignment="1" applyProtection="1">
      <alignment horizontal="right"/>
      <protection/>
    </xf>
    <xf numFmtId="0" fontId="4" fillId="0" borderId="11" xfId="64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>
      <alignment/>
      <protection/>
    </xf>
    <xf numFmtId="0" fontId="4" fillId="0" borderId="0" xfId="57" applyNumberFormat="1" applyFont="1" applyFill="1" applyAlignment="1" applyProtection="1">
      <alignment/>
      <protection/>
    </xf>
    <xf numFmtId="0" fontId="4" fillId="0" borderId="0" xfId="57" applyNumberFormat="1" applyFont="1" applyFill="1" applyAlignment="1" applyProtection="1">
      <alignment horizontal="center"/>
      <protection/>
    </xf>
    <xf numFmtId="0" fontId="5" fillId="0" borderId="0" xfId="57" applyNumberFormat="1" applyFont="1" applyFill="1">
      <alignment/>
      <protection/>
    </xf>
    <xf numFmtId="0" fontId="6" fillId="0" borderId="0" xfId="64" applyNumberFormat="1" applyFont="1" applyFill="1" applyAlignment="1" applyProtection="1">
      <alignment horizontal="right"/>
      <protection/>
    </xf>
    <xf numFmtId="0" fontId="4" fillId="0" borderId="0" xfId="64" applyNumberFormat="1" applyFont="1" applyFill="1" applyAlignment="1" applyProtection="1">
      <alignment horizontal="left"/>
      <protection/>
    </xf>
    <xf numFmtId="0" fontId="4" fillId="0" borderId="0" xfId="63" applyNumberFormat="1" applyFont="1" applyFill="1" applyAlignment="1" applyProtection="1">
      <alignment horizontal="left"/>
      <protection/>
    </xf>
    <xf numFmtId="0" fontId="4" fillId="0" borderId="0" xfId="63" applyNumberFormat="1" applyFont="1" applyFill="1" applyAlignment="1">
      <alignment/>
      <protection/>
    </xf>
    <xf numFmtId="0" fontId="5" fillId="0" borderId="0" xfId="57" applyNumberFormat="1" applyFont="1" applyFill="1" applyBorder="1">
      <alignment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5" fillId="0" borderId="0" xfId="57" applyNumberFormat="1" applyFont="1" applyFill="1" applyBorder="1" applyAlignment="1" applyProtection="1">
      <alignment horizontal="right"/>
      <protection/>
    </xf>
    <xf numFmtId="0" fontId="4" fillId="0" borderId="10" xfId="60" applyNumberFormat="1" applyFont="1" applyFill="1" applyBorder="1">
      <alignment/>
      <protection/>
    </xf>
    <xf numFmtId="0" fontId="4" fillId="0" borderId="10" xfId="60" applyNumberFormat="1" applyFont="1" applyFill="1" applyBorder="1" applyAlignment="1" applyProtection="1">
      <alignment horizontal="left"/>
      <protection/>
    </xf>
    <xf numFmtId="0" fontId="7" fillId="0" borderId="10" xfId="60" applyNumberFormat="1" applyFont="1" applyFill="1" applyBorder="1" applyAlignment="1" applyProtection="1">
      <alignment horizontal="left"/>
      <protection/>
    </xf>
    <xf numFmtId="0" fontId="7" fillId="0" borderId="10" xfId="60" applyNumberFormat="1" applyFont="1" applyFill="1" applyBorder="1">
      <alignment/>
      <protection/>
    </xf>
    <xf numFmtId="0" fontId="8" fillId="0" borderId="10" xfId="60" applyNumberFormat="1" applyFont="1" applyFill="1" applyBorder="1" applyAlignment="1" applyProtection="1">
      <alignment horizontal="right"/>
      <protection/>
    </xf>
    <xf numFmtId="0" fontId="4" fillId="0" borderId="10" xfId="60" applyNumberFormat="1" applyFont="1" applyFill="1" applyBorder="1" applyAlignment="1" applyProtection="1">
      <alignment horizontal="right"/>
      <protection/>
    </xf>
    <xf numFmtId="0" fontId="4" fillId="0" borderId="0" xfId="60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Alignment="1">
      <alignment horizontal="right" wrapText="1"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Border="1" applyAlignment="1">
      <alignment horizontal="right" wrapText="1"/>
    </xf>
    <xf numFmtId="0" fontId="4" fillId="0" borderId="0" xfId="42" applyNumberFormat="1" applyFont="1" applyFill="1" applyAlignment="1" applyProtection="1">
      <alignment horizontal="right" wrapText="1"/>
      <protection/>
    </xf>
    <xf numFmtId="181" fontId="4" fillId="0" borderId="0" xfId="57" applyNumberFormat="1" applyFont="1" applyFill="1" applyBorder="1" applyAlignment="1">
      <alignment horizontal="right" vertical="top" wrapText="1"/>
      <protection/>
    </xf>
    <xf numFmtId="0" fontId="5" fillId="0" borderId="0" xfId="57" applyNumberFormat="1" applyFont="1" applyFill="1" applyAlignment="1" applyProtection="1">
      <alignment horizontal="center"/>
      <protection/>
    </xf>
    <xf numFmtId="0" fontId="4" fillId="0" borderId="0" xfId="59" applyNumberFormat="1" applyFont="1" applyFill="1" applyAlignment="1" applyProtection="1">
      <alignment horizontal="right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0" xfId="59" applyNumberFormat="1" applyFont="1" applyFill="1" applyAlignment="1" applyProtection="1">
      <alignment horizontal="left"/>
      <protection/>
    </xf>
    <xf numFmtId="171" fontId="4" fillId="0" borderId="0" xfId="42" applyFont="1" applyFill="1" applyBorder="1" applyAlignment="1" applyProtection="1">
      <alignment horizontal="right" wrapText="1"/>
      <protection/>
    </xf>
    <xf numFmtId="171" fontId="4" fillId="0" borderId="0" xfId="42" applyFont="1" applyFill="1" applyBorder="1" applyAlignment="1">
      <alignment horizontal="right" wrapText="1"/>
    </xf>
    <xf numFmtId="171" fontId="4" fillId="0" borderId="0" xfId="42" applyFont="1" applyFill="1" applyAlignment="1" applyProtection="1">
      <alignment horizontal="right" wrapText="1"/>
      <protection/>
    </xf>
    <xf numFmtId="171" fontId="4" fillId="0" borderId="10" xfId="42" applyFont="1" applyFill="1" applyBorder="1" applyAlignment="1" applyProtection="1">
      <alignment horizontal="right" wrapText="1"/>
      <protection/>
    </xf>
    <xf numFmtId="171" fontId="4" fillId="0" borderId="12" xfId="42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12" xfId="57" applyNumberFormat="1" applyFont="1" applyFill="1" applyBorder="1" applyAlignment="1" applyProtection="1">
      <alignment horizontal="right" wrapText="1"/>
      <protection/>
    </xf>
    <xf numFmtId="171" fontId="4" fillId="0" borderId="0" xfId="42" applyFont="1" applyFill="1" applyAlignment="1">
      <alignment horizontal="right" wrapText="1"/>
    </xf>
    <xf numFmtId="171" fontId="4" fillId="0" borderId="10" xfId="42" applyFont="1" applyFill="1" applyBorder="1" applyAlignment="1">
      <alignment horizontal="right" wrapText="1"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171" fontId="4" fillId="0" borderId="11" xfId="42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>
      <alignment horizontal="right" wrapText="1"/>
    </xf>
    <xf numFmtId="171" fontId="4" fillId="0" borderId="12" xfId="42" applyFont="1" applyFill="1" applyBorder="1" applyAlignment="1">
      <alignment horizontal="right" wrapText="1"/>
    </xf>
    <xf numFmtId="0" fontId="4" fillId="0" borderId="12" xfId="57" applyNumberFormat="1" applyFont="1" applyFill="1" applyBorder="1" applyAlignment="1" applyProtection="1">
      <alignment horizontal="right"/>
      <protection/>
    </xf>
    <xf numFmtId="177" fontId="5" fillId="0" borderId="0" xfId="63" applyNumberFormat="1" applyFont="1" applyFill="1" applyAlignment="1">
      <alignment horizontal="right" vertical="top" wrapText="1"/>
      <protection/>
    </xf>
    <xf numFmtId="0" fontId="4" fillId="0" borderId="10" xfId="63" applyFont="1" applyFill="1" applyBorder="1" applyAlignment="1">
      <alignment horizontal="left" vertical="top" wrapText="1"/>
      <protection/>
    </xf>
    <xf numFmtId="0" fontId="4" fillId="0" borderId="0" xfId="63" applyFont="1" applyFill="1" applyBorder="1" applyAlignment="1">
      <alignment horizontal="left" vertical="top" wrapText="1"/>
      <protection/>
    </xf>
    <xf numFmtId="0" fontId="4" fillId="0" borderId="0" xfId="63" applyFont="1" applyFill="1" applyBorder="1" applyAlignment="1">
      <alignment horizontal="right" vertical="top" wrapText="1"/>
      <protection/>
    </xf>
    <xf numFmtId="0" fontId="5" fillId="0" borderId="10" xfId="63" applyFont="1" applyFill="1" applyBorder="1" applyAlignment="1" applyProtection="1">
      <alignment horizontal="left" vertical="top" wrapText="1"/>
      <protection/>
    </xf>
    <xf numFmtId="0" fontId="4" fillId="0" borderId="0" xfId="62" applyFont="1" applyFill="1" applyBorder="1" applyAlignment="1" applyProtection="1">
      <alignment horizontal="left" vertical="top" wrapText="1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4" fillId="0" borderId="10" xfId="42" applyNumberFormat="1" applyFont="1" applyFill="1" applyBorder="1" applyAlignment="1">
      <alignment horizontal="right" wrapText="1"/>
    </xf>
    <xf numFmtId="0" fontId="4" fillId="0" borderId="10" xfId="63" applyFont="1" applyFill="1" applyBorder="1" applyAlignment="1" applyProtection="1">
      <alignment horizontal="left" vertical="top" wrapText="1"/>
      <protection/>
    </xf>
    <xf numFmtId="0" fontId="5" fillId="0" borderId="10" xfId="57" applyFont="1" applyFill="1" applyBorder="1" applyAlignment="1">
      <alignment horizontal="left" vertical="top" wrapText="1"/>
      <protection/>
    </xf>
    <xf numFmtId="0" fontId="5" fillId="0" borderId="10" xfId="57" applyNumberFormat="1" applyFont="1" applyFill="1" applyBorder="1" applyAlignment="1">
      <alignment horizontal="right" vertical="top" wrapText="1"/>
      <protection/>
    </xf>
    <xf numFmtId="0" fontId="5" fillId="0" borderId="10" xfId="57" applyNumberFormat="1" applyFont="1" applyFill="1" applyBorder="1" applyAlignment="1" applyProtection="1">
      <alignment horizontal="left" vertical="top" wrapText="1"/>
      <protection/>
    </xf>
    <xf numFmtId="180" fontId="5" fillId="0" borderId="0" xfId="57" applyNumberFormat="1" applyFont="1" applyFill="1" applyBorder="1" applyAlignment="1">
      <alignment horizontal="right" vertical="top" wrapText="1"/>
      <protection/>
    </xf>
    <xf numFmtId="173" fontId="5" fillId="0" borderId="0" xfId="64" applyNumberFormat="1" applyFont="1" applyFill="1" applyBorder="1" applyAlignment="1" applyProtection="1">
      <alignment horizontal="left" vertical="top" wrapText="1"/>
      <protection/>
    </xf>
    <xf numFmtId="0" fontId="4" fillId="0" borderId="0" xfId="64" applyNumberFormat="1" applyFont="1" applyFill="1" applyBorder="1" applyAlignment="1">
      <alignment horizontal="right"/>
      <protection/>
    </xf>
    <xf numFmtId="173" fontId="4" fillId="0" borderId="10" xfId="64" applyNumberFormat="1" applyFont="1" applyFill="1" applyBorder="1" applyAlignment="1" applyProtection="1">
      <alignment horizontal="left" vertical="top" wrapText="1"/>
      <protection/>
    </xf>
    <xf numFmtId="0" fontId="4" fillId="0" borderId="0" xfId="63" applyNumberFormat="1" applyFont="1" applyFill="1" applyBorder="1" applyAlignment="1">
      <alignment/>
      <protection/>
    </xf>
    <xf numFmtId="0" fontId="4" fillId="0" borderId="0" xfId="63" applyNumberFormat="1" applyFont="1" applyFill="1" applyBorder="1" applyAlignment="1">
      <alignment horizontal="right"/>
      <protection/>
    </xf>
    <xf numFmtId="177" fontId="5" fillId="0" borderId="0" xfId="63" applyNumberFormat="1" applyFont="1" applyFill="1" applyBorder="1" applyAlignment="1">
      <alignment horizontal="right" vertical="top" wrapText="1"/>
      <protection/>
    </xf>
    <xf numFmtId="0" fontId="5" fillId="0" borderId="0" xfId="63" applyFont="1" applyFill="1" applyBorder="1" applyAlignment="1" applyProtection="1">
      <alignment horizontal="left" vertical="top" wrapText="1"/>
      <protection/>
    </xf>
    <xf numFmtId="0" fontId="5" fillId="0" borderId="10" xfId="63" applyFont="1" applyFill="1" applyBorder="1" applyAlignment="1">
      <alignment horizontal="right" vertical="top" wrapText="1"/>
      <protection/>
    </xf>
    <xf numFmtId="177" fontId="5" fillId="0" borderId="10" xfId="57" applyNumberFormat="1" applyFont="1" applyFill="1" applyBorder="1" applyAlignment="1">
      <alignment horizontal="right" vertical="top" wrapText="1"/>
      <protection/>
    </xf>
    <xf numFmtId="0" fontId="5" fillId="0" borderId="10" xfId="57" applyFont="1" applyFill="1" applyBorder="1" applyAlignment="1" applyProtection="1">
      <alignment horizontal="left" vertical="top" wrapText="1"/>
      <protection/>
    </xf>
    <xf numFmtId="181" fontId="4" fillId="0" borderId="10" xfId="57" applyNumberFormat="1" applyFont="1" applyFill="1" applyBorder="1" applyAlignment="1">
      <alignment horizontal="right" vertical="top" wrapText="1"/>
      <protection/>
    </xf>
    <xf numFmtId="0" fontId="4" fillId="0" borderId="0" xfId="60" applyFont="1" applyFill="1" applyBorder="1" applyAlignment="1" applyProtection="1">
      <alignment horizontal="left"/>
      <protection/>
    </xf>
    <xf numFmtId="0" fontId="4" fillId="0" borderId="10" xfId="60" applyFont="1" applyFill="1" applyBorder="1" applyAlignment="1" applyProtection="1">
      <alignment horizontal="left"/>
      <protection/>
    </xf>
    <xf numFmtId="0" fontId="4" fillId="0" borderId="0" xfId="57" applyNumberFormat="1" applyFont="1" applyFill="1" applyBorder="1" applyAlignment="1" applyProtection="1">
      <alignment horizontal="right" wrapText="1"/>
      <protection/>
    </xf>
    <xf numFmtId="0" fontId="4" fillId="0" borderId="0" xfId="58" applyFont="1" applyFill="1" applyAlignment="1">
      <alignment horizontal="right" vertical="top" wrapText="1"/>
      <protection/>
    </xf>
    <xf numFmtId="176" fontId="4" fillId="0" borderId="10" xfId="57" applyNumberFormat="1" applyFont="1" applyFill="1" applyBorder="1" applyAlignment="1">
      <alignment horizontal="right" vertical="top" wrapText="1"/>
      <protection/>
    </xf>
    <xf numFmtId="176" fontId="4" fillId="0" borderId="0" xfId="57" applyNumberFormat="1" applyFont="1" applyFill="1" applyBorder="1" applyAlignment="1">
      <alignment horizontal="right" vertical="top" wrapText="1"/>
      <protection/>
    </xf>
    <xf numFmtId="177" fontId="4" fillId="0" borderId="0" xfId="57" applyNumberFormat="1" applyFont="1" applyFill="1" applyAlignment="1">
      <alignment horizontal="right" vertical="top" wrapText="1"/>
      <protection/>
    </xf>
    <xf numFmtId="0" fontId="4" fillId="0" borderId="0" xfId="57" applyNumberFormat="1" applyFont="1" applyFill="1" applyAlignment="1" applyProtection="1">
      <alignment horizontal="right" wrapText="1"/>
      <protection/>
    </xf>
    <xf numFmtId="0" fontId="4" fillId="0" borderId="10" xfId="57" applyFont="1" applyFill="1" applyBorder="1" applyAlignment="1">
      <alignment horizontal="right" vertical="top" wrapText="1"/>
      <protection/>
    </xf>
    <xf numFmtId="176" fontId="4" fillId="0" borderId="0" xfId="64" applyNumberFormat="1" applyFont="1" applyFill="1" applyBorder="1" applyAlignment="1">
      <alignment horizontal="right" vertical="top" wrapText="1"/>
      <protection/>
    </xf>
    <xf numFmtId="176" fontId="4" fillId="0" borderId="0" xfId="64" applyNumberFormat="1" applyFont="1" applyFill="1" applyAlignment="1">
      <alignment horizontal="right" vertical="top" wrapText="1"/>
      <protection/>
    </xf>
    <xf numFmtId="176" fontId="4" fillId="0" borderId="0" xfId="63" applyNumberFormat="1" applyFont="1" applyFill="1" applyBorder="1" applyAlignment="1">
      <alignment horizontal="right" vertical="top" wrapText="1"/>
      <protection/>
    </xf>
    <xf numFmtId="176" fontId="4" fillId="0" borderId="10" xfId="63" applyNumberFormat="1" applyFont="1" applyFill="1" applyBorder="1" applyAlignment="1">
      <alignment horizontal="right" vertical="top" wrapText="1"/>
      <protection/>
    </xf>
    <xf numFmtId="171" fontId="4" fillId="0" borderId="12" xfId="42" applyNumberFormat="1" applyFont="1" applyFill="1" applyBorder="1" applyAlignment="1" applyProtection="1">
      <alignment horizontal="right" wrapText="1"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5" fillId="0" borderId="0" xfId="57" applyFont="1" applyFill="1" applyAlignment="1" applyProtection="1">
      <alignment horizontal="center"/>
      <protection/>
    </xf>
    <xf numFmtId="0" fontId="4" fillId="0" borderId="0" xfId="60" applyNumberFormat="1" applyFont="1" applyFill="1" applyBorder="1" applyAlignment="1" applyProtection="1">
      <alignment horizontal="center"/>
      <protection/>
    </xf>
    <xf numFmtId="0" fontId="4" fillId="0" borderId="11" xfId="60" applyNumberFormat="1" applyFont="1" applyFill="1" applyBorder="1" applyAlignment="1" applyProtection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2004-05_2.6.04_Dem11" xfId="58"/>
    <cellStyle name="Normal_budget for 03-04" xfId="59"/>
    <cellStyle name="Normal_BUDGET-2000" xfId="60"/>
    <cellStyle name="Normal_budgetDocNIC02-03" xfId="61"/>
    <cellStyle name="Normal_budgetDocNIC02-03_Dem11" xfId="62"/>
    <cellStyle name="Normal_DEMAND17" xfId="63"/>
    <cellStyle name="Normal_DEMAND5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213"/>
  <sheetViews>
    <sheetView tabSelected="1" view="pageBreakPreview" zoomScaleSheetLayoutView="100" zoomScalePageLayoutView="0" workbookViewId="0" topLeftCell="A9">
      <selection activeCell="G17" sqref="G17"/>
    </sheetView>
  </sheetViews>
  <sheetFormatPr defaultColWidth="12.421875" defaultRowHeight="12.75"/>
  <cols>
    <col min="1" max="1" width="6.421875" style="63" customWidth="1"/>
    <col min="2" max="2" width="8.140625" style="4" customWidth="1"/>
    <col min="3" max="3" width="34.57421875" style="2" customWidth="1"/>
    <col min="4" max="4" width="8.57421875" style="79" customWidth="1"/>
    <col min="5" max="5" width="9.421875" style="79" customWidth="1"/>
    <col min="6" max="6" width="8.421875" style="2" customWidth="1"/>
    <col min="7" max="7" width="8.57421875" style="2" customWidth="1"/>
    <col min="8" max="8" width="8.57421875" style="79" customWidth="1"/>
    <col min="9" max="9" width="8.421875" style="79" customWidth="1"/>
    <col min="10" max="10" width="8.57421875" style="79" customWidth="1"/>
    <col min="11" max="11" width="9.140625" style="79" customWidth="1"/>
    <col min="12" max="12" width="8.421875" style="79" customWidth="1"/>
    <col min="13" max="16384" width="12.421875" style="2" customWidth="1"/>
  </cols>
  <sheetData>
    <row r="1" spans="1:12" ht="12.75">
      <c r="A1" s="165" t="s">
        <v>65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2.75">
      <c r="A2" s="166" t="s">
        <v>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12.75">
      <c r="A3" s="72"/>
      <c r="B3" s="75"/>
      <c r="C3" s="3"/>
      <c r="D3" s="109"/>
      <c r="E3" s="109"/>
      <c r="F3" s="3"/>
      <c r="G3" s="3"/>
      <c r="H3" s="109"/>
      <c r="I3" s="109"/>
      <c r="J3" s="109"/>
      <c r="K3" s="109"/>
      <c r="L3" s="109"/>
    </row>
    <row r="4" spans="3:12" ht="12.75">
      <c r="C4" s="3"/>
      <c r="D4" s="110" t="s">
        <v>108</v>
      </c>
      <c r="E4" s="112"/>
      <c r="F4" s="5"/>
      <c r="G4" s="3"/>
      <c r="H4" s="109"/>
      <c r="I4" s="109"/>
      <c r="J4" s="109"/>
      <c r="K4" s="109"/>
      <c r="L4" s="109"/>
    </row>
    <row r="5" spans="3:12" ht="12.75">
      <c r="C5" s="3"/>
      <c r="D5" s="110" t="s">
        <v>124</v>
      </c>
      <c r="E5" s="54">
        <v>2225</v>
      </c>
      <c r="F5" s="5" t="s">
        <v>125</v>
      </c>
      <c r="G5" s="3"/>
      <c r="H5" s="109"/>
      <c r="I5" s="109"/>
      <c r="J5" s="109"/>
      <c r="K5" s="109"/>
      <c r="L5" s="109"/>
    </row>
    <row r="6" spans="3:12" ht="12.75">
      <c r="C6" s="3"/>
      <c r="D6" s="110"/>
      <c r="E6" s="55"/>
      <c r="F6" s="5" t="s">
        <v>112</v>
      </c>
      <c r="G6" s="3"/>
      <c r="H6" s="109"/>
      <c r="I6" s="109"/>
      <c r="J6" s="109"/>
      <c r="K6" s="109"/>
      <c r="L6" s="109"/>
    </row>
    <row r="7" spans="4:12" ht="12.75">
      <c r="D7" s="81" t="s">
        <v>109</v>
      </c>
      <c r="E7" s="56">
        <v>2408</v>
      </c>
      <c r="F7" s="6" t="s">
        <v>111</v>
      </c>
      <c r="G7" s="7"/>
      <c r="H7" s="88"/>
      <c r="I7" s="88"/>
      <c r="J7" s="88"/>
      <c r="K7" s="88"/>
      <c r="L7" s="88"/>
    </row>
    <row r="8" spans="4:12" ht="12.75">
      <c r="D8" s="81" t="s">
        <v>126</v>
      </c>
      <c r="E8" s="56">
        <v>3456</v>
      </c>
      <c r="F8" s="87" t="s">
        <v>1</v>
      </c>
      <c r="G8" s="88"/>
      <c r="H8" s="88"/>
      <c r="I8" s="89"/>
      <c r="J8" s="89"/>
      <c r="K8" s="89"/>
      <c r="L8" s="89"/>
    </row>
    <row r="9" spans="4:12" ht="12.75">
      <c r="D9" s="90" t="s">
        <v>109</v>
      </c>
      <c r="E9" s="56"/>
      <c r="F9" s="87"/>
      <c r="G9" s="88"/>
      <c r="H9" s="88"/>
      <c r="I9" s="88"/>
      <c r="J9" s="88"/>
      <c r="K9" s="88"/>
      <c r="L9" s="88"/>
    </row>
    <row r="10" spans="4:12" ht="12.75">
      <c r="D10" s="84" t="s">
        <v>127</v>
      </c>
      <c r="E10" s="57">
        <v>3475</v>
      </c>
      <c r="F10" s="91" t="s">
        <v>2</v>
      </c>
      <c r="G10" s="88"/>
      <c r="H10" s="88"/>
      <c r="I10" s="88"/>
      <c r="J10" s="88"/>
      <c r="K10" s="88"/>
      <c r="L10" s="88"/>
    </row>
    <row r="11" spans="4:12" ht="12.75">
      <c r="D11" s="81" t="s">
        <v>110</v>
      </c>
      <c r="E11" s="58">
        <v>4408</v>
      </c>
      <c r="F11" s="92" t="s">
        <v>133</v>
      </c>
      <c r="G11" s="88"/>
      <c r="H11" s="88"/>
      <c r="I11" s="88"/>
      <c r="J11" s="88"/>
      <c r="K11" s="88"/>
      <c r="L11" s="88"/>
    </row>
    <row r="12" spans="4:12" ht="12.75">
      <c r="D12" s="81" t="s">
        <v>3</v>
      </c>
      <c r="E12" s="93"/>
      <c r="F12" s="92"/>
      <c r="G12" s="88"/>
      <c r="H12" s="88"/>
      <c r="I12" s="88"/>
      <c r="J12" s="88"/>
      <c r="K12" s="88"/>
      <c r="L12" s="88"/>
    </row>
    <row r="13" spans="4:12" ht="12.75">
      <c r="D13" s="81" t="s">
        <v>145</v>
      </c>
      <c r="E13" s="58">
        <v>5475</v>
      </c>
      <c r="F13" s="92" t="s">
        <v>146</v>
      </c>
      <c r="G13" s="88"/>
      <c r="H13" s="88"/>
      <c r="I13" s="88"/>
      <c r="J13" s="88"/>
      <c r="K13" s="88"/>
      <c r="L13" s="88"/>
    </row>
    <row r="14" spans="1:12" ht="12.75">
      <c r="A14" s="73" t="s">
        <v>156</v>
      </c>
      <c r="D14" s="81"/>
      <c r="F14" s="92"/>
      <c r="G14" s="88"/>
      <c r="H14" s="88"/>
      <c r="I14" s="88"/>
      <c r="J14" s="88"/>
      <c r="K14" s="88"/>
      <c r="L14" s="88"/>
    </row>
    <row r="15" spans="4:7" ht="12.75">
      <c r="D15" s="94"/>
      <c r="E15" s="95" t="s">
        <v>104</v>
      </c>
      <c r="F15" s="95" t="s">
        <v>103</v>
      </c>
      <c r="G15" s="95" t="s">
        <v>11</v>
      </c>
    </row>
    <row r="16" spans="4:7" ht="12.75">
      <c r="D16" s="96" t="s">
        <v>4</v>
      </c>
      <c r="E16" s="95">
        <f>L174</f>
        <v>302366</v>
      </c>
      <c r="F16" s="95">
        <f>L212</f>
        <v>22500</v>
      </c>
      <c r="G16" s="95">
        <f>F16+E16</f>
        <v>324866</v>
      </c>
    </row>
    <row r="17" spans="1:7" ht="12.75">
      <c r="A17" s="74" t="s">
        <v>102</v>
      </c>
      <c r="F17" s="79"/>
      <c r="G17" s="79"/>
    </row>
    <row r="18" spans="1:12" ht="13.5">
      <c r="A18" s="64"/>
      <c r="B18" s="9"/>
      <c r="C18" s="10"/>
      <c r="D18" s="97"/>
      <c r="E18" s="97"/>
      <c r="F18" s="97"/>
      <c r="G18" s="97"/>
      <c r="H18" s="97"/>
      <c r="I18" s="98"/>
      <c r="J18" s="99"/>
      <c r="K18" s="100"/>
      <c r="L18" s="101" t="s">
        <v>147</v>
      </c>
    </row>
    <row r="19" spans="1:12" s="14" customFormat="1" ht="12.75">
      <c r="A19" s="65"/>
      <c r="B19" s="12"/>
      <c r="C19" s="151"/>
      <c r="D19" s="168" t="s">
        <v>5</v>
      </c>
      <c r="E19" s="168"/>
      <c r="F19" s="167" t="s">
        <v>6</v>
      </c>
      <c r="G19" s="167"/>
      <c r="H19" s="167" t="s">
        <v>7</v>
      </c>
      <c r="I19" s="167"/>
      <c r="J19" s="167" t="s">
        <v>6</v>
      </c>
      <c r="K19" s="167"/>
      <c r="L19" s="167"/>
    </row>
    <row r="20" spans="1:12" s="14" customFormat="1" ht="12.75">
      <c r="A20" s="66"/>
      <c r="B20" s="15"/>
      <c r="C20" s="151" t="s">
        <v>8</v>
      </c>
      <c r="D20" s="167" t="s">
        <v>139</v>
      </c>
      <c r="E20" s="167"/>
      <c r="F20" s="167" t="s">
        <v>149</v>
      </c>
      <c r="G20" s="167"/>
      <c r="H20" s="167" t="s">
        <v>149</v>
      </c>
      <c r="I20" s="167"/>
      <c r="J20" s="167" t="s">
        <v>155</v>
      </c>
      <c r="K20" s="167"/>
      <c r="L20" s="167"/>
    </row>
    <row r="21" spans="1:12" s="14" customFormat="1" ht="12.75">
      <c r="A21" s="67"/>
      <c r="B21" s="16"/>
      <c r="C21" s="152"/>
      <c r="D21" s="102" t="s">
        <v>9</v>
      </c>
      <c r="E21" s="102" t="s">
        <v>10</v>
      </c>
      <c r="F21" s="102" t="s">
        <v>9</v>
      </c>
      <c r="G21" s="102" t="s">
        <v>10</v>
      </c>
      <c r="H21" s="102" t="s">
        <v>9</v>
      </c>
      <c r="I21" s="102" t="s">
        <v>10</v>
      </c>
      <c r="J21" s="102" t="s">
        <v>9</v>
      </c>
      <c r="K21" s="102" t="s">
        <v>10</v>
      </c>
      <c r="L21" s="102" t="s">
        <v>11</v>
      </c>
    </row>
    <row r="22" spans="1:12" s="14" customFormat="1" ht="12.75">
      <c r="A22" s="66"/>
      <c r="B22" s="15"/>
      <c r="C22" s="1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3:12" ht="12.75">
      <c r="C23" s="17" t="s">
        <v>12</v>
      </c>
      <c r="D23" s="78"/>
      <c r="E23" s="78"/>
      <c r="F23" s="78"/>
      <c r="G23" s="78"/>
      <c r="H23" s="78"/>
      <c r="I23" s="78"/>
      <c r="J23" s="78"/>
      <c r="K23" s="78"/>
      <c r="L23" s="78"/>
    </row>
    <row r="24" spans="1:12" ht="38.25">
      <c r="A24" s="68" t="s">
        <v>13</v>
      </c>
      <c r="B24" s="18">
        <v>2225</v>
      </c>
      <c r="C24" s="19" t="s">
        <v>130</v>
      </c>
      <c r="D24" s="78"/>
      <c r="E24" s="78"/>
      <c r="F24" s="78"/>
      <c r="G24" s="78"/>
      <c r="H24" s="78"/>
      <c r="I24" s="78"/>
      <c r="J24" s="78"/>
      <c r="K24" s="78"/>
      <c r="L24" s="78"/>
    </row>
    <row r="25" spans="2:12" ht="12.75">
      <c r="B25" s="20" t="s">
        <v>96</v>
      </c>
      <c r="C25" s="6" t="s">
        <v>94</v>
      </c>
      <c r="D25" s="78"/>
      <c r="E25" s="78"/>
      <c r="F25" s="78"/>
      <c r="G25" s="78"/>
      <c r="H25" s="78"/>
      <c r="I25" s="78"/>
      <c r="J25" s="78"/>
      <c r="K25" s="78"/>
      <c r="L25" s="78"/>
    </row>
    <row r="26" spans="2:12" ht="12.75">
      <c r="B26" s="21" t="s">
        <v>97</v>
      </c>
      <c r="C26" s="17" t="s">
        <v>128</v>
      </c>
      <c r="D26" s="78"/>
      <c r="E26" s="78"/>
      <c r="F26" s="78"/>
      <c r="G26" s="78"/>
      <c r="H26" s="78"/>
      <c r="I26" s="78"/>
      <c r="J26" s="78"/>
      <c r="K26" s="78"/>
      <c r="L26" s="78"/>
    </row>
    <row r="27" spans="2:12" ht="12.75">
      <c r="B27" s="20" t="s">
        <v>40</v>
      </c>
      <c r="C27" s="6" t="s">
        <v>54</v>
      </c>
      <c r="D27" s="113">
        <v>0</v>
      </c>
      <c r="E27" s="105">
        <v>4000</v>
      </c>
      <c r="F27" s="113">
        <v>0</v>
      </c>
      <c r="G27" s="153">
        <v>4000</v>
      </c>
      <c r="H27" s="113">
        <v>0</v>
      </c>
      <c r="I27" s="105">
        <v>4000</v>
      </c>
      <c r="J27" s="113">
        <v>0</v>
      </c>
      <c r="K27" s="153">
        <v>4000</v>
      </c>
      <c r="L27" s="105">
        <f>SUM(J27:K27)</f>
        <v>4000</v>
      </c>
    </row>
    <row r="28" spans="1:12" ht="12.75">
      <c r="A28" s="69" t="s">
        <v>11</v>
      </c>
      <c r="B28" s="21" t="s">
        <v>97</v>
      </c>
      <c r="C28" s="17" t="s">
        <v>128</v>
      </c>
      <c r="D28" s="117">
        <f aca="true" t="shared" si="0" ref="D28:L28">D27</f>
        <v>0</v>
      </c>
      <c r="E28" s="118">
        <f t="shared" si="0"/>
        <v>4000</v>
      </c>
      <c r="F28" s="117">
        <f t="shared" si="0"/>
        <v>0</v>
      </c>
      <c r="G28" s="119">
        <f t="shared" si="0"/>
        <v>4000</v>
      </c>
      <c r="H28" s="117">
        <f t="shared" si="0"/>
        <v>0</v>
      </c>
      <c r="I28" s="118">
        <f t="shared" si="0"/>
        <v>4000</v>
      </c>
      <c r="J28" s="117">
        <f t="shared" si="0"/>
        <v>0</v>
      </c>
      <c r="K28" s="119">
        <f t="shared" si="0"/>
        <v>4000</v>
      </c>
      <c r="L28" s="118">
        <f t="shared" si="0"/>
        <v>4000</v>
      </c>
    </row>
    <row r="29" spans="2:12" ht="13.5" customHeight="1">
      <c r="B29" s="20"/>
      <c r="C29" s="6"/>
      <c r="F29" s="78"/>
      <c r="G29" s="78"/>
      <c r="H29" s="78"/>
      <c r="I29" s="78"/>
      <c r="J29" s="78"/>
      <c r="K29" s="78"/>
      <c r="L29" s="78"/>
    </row>
    <row r="30" spans="2:12" ht="12.75">
      <c r="B30" s="21" t="s">
        <v>98</v>
      </c>
      <c r="C30" s="17" t="s">
        <v>95</v>
      </c>
      <c r="D30" s="78"/>
      <c r="E30" s="78"/>
      <c r="F30" s="78"/>
      <c r="G30" s="78"/>
      <c r="H30" s="78"/>
      <c r="I30" s="78"/>
      <c r="J30" s="78"/>
      <c r="K30" s="78"/>
      <c r="L30" s="78"/>
    </row>
    <row r="31" spans="2:12" ht="12.75">
      <c r="B31" s="21" t="s">
        <v>99</v>
      </c>
      <c r="C31" s="17" t="s">
        <v>128</v>
      </c>
      <c r="D31" s="78"/>
      <c r="E31" s="78"/>
      <c r="F31" s="78"/>
      <c r="G31" s="78"/>
      <c r="H31" s="78"/>
      <c r="I31" s="78"/>
      <c r="J31" s="78"/>
      <c r="K31" s="78"/>
      <c r="L31" s="78"/>
    </row>
    <row r="32" spans="2:12" ht="12.75">
      <c r="B32" s="20" t="s">
        <v>40</v>
      </c>
      <c r="C32" s="6" t="s">
        <v>54</v>
      </c>
      <c r="D32" s="113">
        <v>0</v>
      </c>
      <c r="E32" s="105">
        <v>16480</v>
      </c>
      <c r="F32" s="113">
        <v>0</v>
      </c>
      <c r="G32" s="153">
        <v>16480</v>
      </c>
      <c r="H32" s="113">
        <v>0</v>
      </c>
      <c r="I32" s="105">
        <v>16480</v>
      </c>
      <c r="J32" s="113">
        <v>0</v>
      </c>
      <c r="K32" s="153">
        <v>16480</v>
      </c>
      <c r="L32" s="105">
        <f>SUM(J32:K32)</f>
        <v>16480</v>
      </c>
    </row>
    <row r="33" spans="1:12" ht="12.75">
      <c r="A33" s="69" t="s">
        <v>11</v>
      </c>
      <c r="B33" s="21" t="s">
        <v>99</v>
      </c>
      <c r="C33" s="17" t="s">
        <v>128</v>
      </c>
      <c r="D33" s="117">
        <f aca="true" t="shared" si="1" ref="D33:K33">D32</f>
        <v>0</v>
      </c>
      <c r="E33" s="118">
        <f t="shared" si="1"/>
        <v>16480</v>
      </c>
      <c r="F33" s="117">
        <f t="shared" si="1"/>
        <v>0</v>
      </c>
      <c r="G33" s="119">
        <f t="shared" si="1"/>
        <v>16480</v>
      </c>
      <c r="H33" s="117">
        <f t="shared" si="1"/>
        <v>0</v>
      </c>
      <c r="I33" s="119">
        <f t="shared" si="1"/>
        <v>16480</v>
      </c>
      <c r="J33" s="117">
        <f>J32</f>
        <v>0</v>
      </c>
      <c r="K33" s="119">
        <f t="shared" si="1"/>
        <v>16480</v>
      </c>
      <c r="L33" s="119">
        <f>L32</f>
        <v>16480</v>
      </c>
    </row>
    <row r="34" spans="1:12" ht="38.25">
      <c r="A34" s="136" t="s">
        <v>11</v>
      </c>
      <c r="B34" s="137">
        <v>2225</v>
      </c>
      <c r="C34" s="138" t="s">
        <v>130</v>
      </c>
      <c r="D34" s="117">
        <f aca="true" t="shared" si="2" ref="D34:L34">D33+D28</f>
        <v>0</v>
      </c>
      <c r="E34" s="118">
        <f t="shared" si="2"/>
        <v>20480</v>
      </c>
      <c r="F34" s="117">
        <f t="shared" si="2"/>
        <v>0</v>
      </c>
      <c r="G34" s="119">
        <f t="shared" si="2"/>
        <v>20480</v>
      </c>
      <c r="H34" s="117">
        <f t="shared" si="2"/>
        <v>0</v>
      </c>
      <c r="I34" s="118">
        <f t="shared" si="2"/>
        <v>20480</v>
      </c>
      <c r="J34" s="117">
        <f t="shared" si="2"/>
        <v>0</v>
      </c>
      <c r="K34" s="119">
        <f t="shared" si="2"/>
        <v>20480</v>
      </c>
      <c r="L34" s="118">
        <f t="shared" si="2"/>
        <v>20480</v>
      </c>
    </row>
    <row r="35" spans="1:12" ht="0.75" customHeight="1">
      <c r="A35" s="62"/>
      <c r="B35" s="1"/>
      <c r="C35" s="133"/>
      <c r="D35" s="78"/>
      <c r="E35" s="78"/>
      <c r="F35" s="78"/>
      <c r="G35" s="78"/>
      <c r="H35" s="78"/>
      <c r="I35" s="78"/>
      <c r="J35" s="78"/>
      <c r="K35" s="78"/>
      <c r="L35" s="78"/>
    </row>
    <row r="36" spans="1:12" ht="12.75">
      <c r="A36" s="62" t="s">
        <v>13</v>
      </c>
      <c r="B36" s="40">
        <v>2408</v>
      </c>
      <c r="C36" s="27" t="s">
        <v>107</v>
      </c>
      <c r="D36" s="86"/>
      <c r="E36" s="86"/>
      <c r="F36" s="86"/>
      <c r="G36" s="86"/>
      <c r="H36" s="86"/>
      <c r="I36" s="86"/>
      <c r="J36" s="86"/>
      <c r="K36" s="86"/>
      <c r="L36" s="86"/>
    </row>
    <row r="37" spans="2:7" ht="12.75">
      <c r="B37" s="11">
        <v>1</v>
      </c>
      <c r="C37" s="24" t="s">
        <v>61</v>
      </c>
      <c r="F37" s="79"/>
      <c r="G37" s="79"/>
    </row>
    <row r="38" spans="2:7" ht="12.75">
      <c r="B38" s="41">
        <v>1.001</v>
      </c>
      <c r="C38" s="25" t="s">
        <v>14</v>
      </c>
      <c r="F38" s="79"/>
      <c r="G38" s="79"/>
    </row>
    <row r="39" spans="2:12" ht="12.75">
      <c r="B39" s="42">
        <v>0.44</v>
      </c>
      <c r="C39" s="24" t="s">
        <v>15</v>
      </c>
      <c r="D39" s="80"/>
      <c r="E39" s="80"/>
      <c r="F39" s="80"/>
      <c r="G39" s="80"/>
      <c r="H39" s="80"/>
      <c r="I39" s="80"/>
      <c r="J39" s="80"/>
      <c r="K39" s="80"/>
      <c r="L39" s="80"/>
    </row>
    <row r="40" spans="2:12" ht="12.75">
      <c r="B40" s="26" t="s">
        <v>16</v>
      </c>
      <c r="C40" s="24" t="s">
        <v>17</v>
      </c>
      <c r="D40" s="104">
        <v>1057</v>
      </c>
      <c r="E40" s="107">
        <v>19927</v>
      </c>
      <c r="F40" s="104">
        <v>1452</v>
      </c>
      <c r="G40" s="107">
        <v>24310</v>
      </c>
      <c r="H40" s="104">
        <v>1452</v>
      </c>
      <c r="I40" s="107">
        <v>24310</v>
      </c>
      <c r="J40" s="104">
        <v>1330</v>
      </c>
      <c r="K40" s="107">
        <v>23775</v>
      </c>
      <c r="L40" s="107">
        <f>SUM(J40:K40)</f>
        <v>25105</v>
      </c>
    </row>
    <row r="41" spans="2:12" ht="12.75">
      <c r="B41" s="26" t="s">
        <v>18</v>
      </c>
      <c r="C41" s="24" t="s">
        <v>19</v>
      </c>
      <c r="D41" s="106">
        <v>334</v>
      </c>
      <c r="E41" s="105">
        <v>67</v>
      </c>
      <c r="F41" s="120">
        <v>0</v>
      </c>
      <c r="G41" s="107">
        <v>80</v>
      </c>
      <c r="H41" s="120">
        <v>0</v>
      </c>
      <c r="I41" s="107">
        <v>80</v>
      </c>
      <c r="J41" s="104">
        <v>100</v>
      </c>
      <c r="K41" s="107">
        <v>80</v>
      </c>
      <c r="L41" s="107">
        <f>SUM(J41:K41)</f>
        <v>180</v>
      </c>
    </row>
    <row r="42" spans="2:12" ht="12.75">
      <c r="B42" s="26" t="s">
        <v>20</v>
      </c>
      <c r="C42" s="23" t="s">
        <v>21</v>
      </c>
      <c r="D42" s="104">
        <v>782</v>
      </c>
      <c r="E42" s="107">
        <v>1127</v>
      </c>
      <c r="F42" s="104">
        <v>559</v>
      </c>
      <c r="G42" s="107">
        <v>1145</v>
      </c>
      <c r="H42" s="104">
        <v>559</v>
      </c>
      <c r="I42" s="107">
        <v>1145</v>
      </c>
      <c r="J42" s="104">
        <v>1239</v>
      </c>
      <c r="K42" s="107">
        <v>1489</v>
      </c>
      <c r="L42" s="107">
        <f>SUM(J42:K42)</f>
        <v>2728</v>
      </c>
    </row>
    <row r="43" spans="2:12" ht="12.75">
      <c r="B43" s="4" t="s">
        <v>22</v>
      </c>
      <c r="C43" s="24" t="s">
        <v>23</v>
      </c>
      <c r="D43" s="120">
        <v>0</v>
      </c>
      <c r="E43" s="104">
        <v>38</v>
      </c>
      <c r="F43" s="120">
        <v>0</v>
      </c>
      <c r="G43" s="107">
        <v>100</v>
      </c>
      <c r="H43" s="120">
        <v>0</v>
      </c>
      <c r="I43" s="107">
        <v>100</v>
      </c>
      <c r="J43" s="120">
        <v>0</v>
      </c>
      <c r="K43" s="107">
        <v>100</v>
      </c>
      <c r="L43" s="107">
        <f>SUM(J43:K43)</f>
        <v>100</v>
      </c>
    </row>
    <row r="44" spans="2:12" ht="25.5" customHeight="1">
      <c r="B44" s="154" t="s">
        <v>152</v>
      </c>
      <c r="C44" s="132" t="s">
        <v>150</v>
      </c>
      <c r="D44" s="120">
        <v>0</v>
      </c>
      <c r="E44" s="120">
        <v>0</v>
      </c>
      <c r="F44" s="104">
        <v>10000</v>
      </c>
      <c r="G44" s="115">
        <v>0</v>
      </c>
      <c r="H44" s="104">
        <v>10000</v>
      </c>
      <c r="I44" s="115">
        <v>0</v>
      </c>
      <c r="J44" s="104">
        <f>15436+2000</f>
        <v>17436</v>
      </c>
      <c r="K44" s="115">
        <v>0</v>
      </c>
      <c r="L44" s="107">
        <f>SUM(J44:K44)</f>
        <v>17436</v>
      </c>
    </row>
    <row r="45" spans="1:12" ht="12.75">
      <c r="A45" s="63" t="s">
        <v>11</v>
      </c>
      <c r="B45" s="42">
        <v>0.44</v>
      </c>
      <c r="C45" s="24" t="s">
        <v>15</v>
      </c>
      <c r="D45" s="118">
        <f aca="true" t="shared" si="3" ref="D45:L45">SUM(D40:D44)</f>
        <v>2173</v>
      </c>
      <c r="E45" s="118">
        <f t="shared" si="3"/>
        <v>21159</v>
      </c>
      <c r="F45" s="118">
        <f t="shared" si="3"/>
        <v>12011</v>
      </c>
      <c r="G45" s="118">
        <f t="shared" si="3"/>
        <v>25635</v>
      </c>
      <c r="H45" s="118">
        <f t="shared" si="3"/>
        <v>12011</v>
      </c>
      <c r="I45" s="118">
        <f t="shared" si="3"/>
        <v>25635</v>
      </c>
      <c r="J45" s="118">
        <f t="shared" si="3"/>
        <v>20105</v>
      </c>
      <c r="K45" s="118">
        <f t="shared" si="3"/>
        <v>25444</v>
      </c>
      <c r="L45" s="118">
        <f t="shared" si="3"/>
        <v>45549</v>
      </c>
    </row>
    <row r="46" spans="2:12" ht="9.75" customHeight="1">
      <c r="B46" s="42"/>
      <c r="C46" s="24"/>
      <c r="D46" s="78"/>
      <c r="E46" s="78"/>
      <c r="F46" s="78"/>
      <c r="G46" s="78"/>
      <c r="H46" s="78"/>
      <c r="I46" s="78"/>
      <c r="J46" s="78"/>
      <c r="K46" s="78"/>
      <c r="L46" s="78"/>
    </row>
    <row r="47" spans="2:12" ht="12.75">
      <c r="B47" s="42">
        <v>0.45</v>
      </c>
      <c r="C47" s="24" t="s">
        <v>69</v>
      </c>
      <c r="D47" s="78"/>
      <c r="E47" s="78"/>
      <c r="F47" s="78"/>
      <c r="G47" s="78"/>
      <c r="H47" s="78"/>
      <c r="I47" s="78"/>
      <c r="J47" s="78"/>
      <c r="K47" s="78"/>
      <c r="L47" s="78"/>
    </row>
    <row r="48" spans="2:12" ht="12.75">
      <c r="B48" s="26" t="s">
        <v>70</v>
      </c>
      <c r="C48" s="23" t="s">
        <v>17</v>
      </c>
      <c r="D48" s="105">
        <v>463</v>
      </c>
      <c r="E48" s="105">
        <v>8484</v>
      </c>
      <c r="F48" s="105">
        <v>364</v>
      </c>
      <c r="G48" s="105">
        <v>8604</v>
      </c>
      <c r="H48" s="105">
        <v>364</v>
      </c>
      <c r="I48" s="105">
        <v>8604</v>
      </c>
      <c r="J48" s="105">
        <v>530</v>
      </c>
      <c r="K48" s="105">
        <v>11854</v>
      </c>
      <c r="L48" s="105">
        <f>SUM(J48:K48)</f>
        <v>12384</v>
      </c>
    </row>
    <row r="49" spans="2:12" ht="12.75">
      <c r="B49" s="26" t="s">
        <v>71</v>
      </c>
      <c r="C49" s="24" t="s">
        <v>19</v>
      </c>
      <c r="D49" s="105">
        <v>140</v>
      </c>
      <c r="E49" s="105">
        <v>31</v>
      </c>
      <c r="F49" s="113">
        <v>0</v>
      </c>
      <c r="G49" s="105">
        <v>35</v>
      </c>
      <c r="H49" s="113">
        <v>0</v>
      </c>
      <c r="I49" s="105">
        <v>35</v>
      </c>
      <c r="J49" s="105">
        <v>50</v>
      </c>
      <c r="K49" s="105">
        <v>35</v>
      </c>
      <c r="L49" s="105">
        <f>SUM(J49:K49)</f>
        <v>85</v>
      </c>
    </row>
    <row r="50" spans="2:12" ht="12.75">
      <c r="B50" s="26" t="s">
        <v>72</v>
      </c>
      <c r="C50" s="24" t="s">
        <v>21</v>
      </c>
      <c r="D50" s="105">
        <v>305</v>
      </c>
      <c r="E50" s="105">
        <v>251</v>
      </c>
      <c r="F50" s="105">
        <v>142</v>
      </c>
      <c r="G50" s="105">
        <v>272</v>
      </c>
      <c r="H50" s="105">
        <v>142</v>
      </c>
      <c r="I50" s="105">
        <v>272</v>
      </c>
      <c r="J50" s="105">
        <v>390</v>
      </c>
      <c r="K50" s="105">
        <v>371</v>
      </c>
      <c r="L50" s="105">
        <f>SUM(J50:K50)</f>
        <v>761</v>
      </c>
    </row>
    <row r="51" spans="2:12" ht="12.75">
      <c r="B51" s="26" t="s">
        <v>73</v>
      </c>
      <c r="C51" s="24" t="s">
        <v>23</v>
      </c>
      <c r="D51" s="113">
        <v>0</v>
      </c>
      <c r="E51" s="105">
        <v>110</v>
      </c>
      <c r="F51" s="113">
        <v>0</v>
      </c>
      <c r="G51" s="105">
        <v>110</v>
      </c>
      <c r="H51" s="113">
        <v>0</v>
      </c>
      <c r="I51" s="105">
        <v>110</v>
      </c>
      <c r="J51" s="113">
        <v>0</v>
      </c>
      <c r="K51" s="105">
        <v>110</v>
      </c>
      <c r="L51" s="105">
        <f>SUM(J51:K51)</f>
        <v>110</v>
      </c>
    </row>
    <row r="52" spans="1:12" ht="12.75">
      <c r="A52" s="62" t="s">
        <v>11</v>
      </c>
      <c r="B52" s="43">
        <v>0.45</v>
      </c>
      <c r="C52" s="24" t="s">
        <v>69</v>
      </c>
      <c r="D52" s="118">
        <f aca="true" t="shared" si="4" ref="D52:L52">SUM(D48:D51)</f>
        <v>908</v>
      </c>
      <c r="E52" s="118">
        <f t="shared" si="4"/>
        <v>8876</v>
      </c>
      <c r="F52" s="118">
        <f t="shared" si="4"/>
        <v>506</v>
      </c>
      <c r="G52" s="118">
        <f t="shared" si="4"/>
        <v>9021</v>
      </c>
      <c r="H52" s="118">
        <f t="shared" si="4"/>
        <v>506</v>
      </c>
      <c r="I52" s="118">
        <f t="shared" si="4"/>
        <v>9021</v>
      </c>
      <c r="J52" s="118">
        <f t="shared" si="4"/>
        <v>970</v>
      </c>
      <c r="K52" s="118">
        <f t="shared" si="4"/>
        <v>12370</v>
      </c>
      <c r="L52" s="118">
        <f t="shared" si="4"/>
        <v>13340</v>
      </c>
    </row>
    <row r="53" spans="1:12" ht="9.75" customHeight="1">
      <c r="A53" s="62"/>
      <c r="B53" s="43"/>
      <c r="C53" s="23"/>
      <c r="D53" s="78"/>
      <c r="E53" s="78"/>
      <c r="F53" s="78"/>
      <c r="G53" s="78"/>
      <c r="H53" s="78"/>
      <c r="I53" s="78"/>
      <c r="J53" s="78"/>
      <c r="K53" s="78"/>
      <c r="L53" s="78"/>
    </row>
    <row r="54" spans="2:12" ht="12.75">
      <c r="B54" s="42">
        <v>0.46</v>
      </c>
      <c r="C54" s="24" t="s">
        <v>24</v>
      </c>
      <c r="D54" s="80"/>
      <c r="E54" s="81"/>
      <c r="F54" s="80"/>
      <c r="G54" s="81"/>
      <c r="H54" s="80"/>
      <c r="I54" s="81"/>
      <c r="J54" s="80"/>
      <c r="K54" s="81"/>
      <c r="L54" s="81"/>
    </row>
    <row r="55" spans="2:12" ht="12.75">
      <c r="B55" s="26" t="s">
        <v>25</v>
      </c>
      <c r="C55" s="23" t="s">
        <v>17</v>
      </c>
      <c r="D55" s="104">
        <v>487</v>
      </c>
      <c r="E55" s="104">
        <v>5569</v>
      </c>
      <c r="F55" s="104">
        <v>354</v>
      </c>
      <c r="G55" s="107">
        <v>5848</v>
      </c>
      <c r="H55" s="104">
        <v>354</v>
      </c>
      <c r="I55" s="107">
        <v>5848</v>
      </c>
      <c r="J55" s="104">
        <v>696</v>
      </c>
      <c r="K55" s="107">
        <v>7328</v>
      </c>
      <c r="L55" s="107">
        <f>SUM(J55:K55)</f>
        <v>8024</v>
      </c>
    </row>
    <row r="56" spans="2:12" ht="12.75">
      <c r="B56" s="26" t="s">
        <v>26</v>
      </c>
      <c r="C56" s="24" t="s">
        <v>19</v>
      </c>
      <c r="D56" s="104">
        <v>140</v>
      </c>
      <c r="E56" s="104">
        <v>37</v>
      </c>
      <c r="F56" s="120">
        <v>0</v>
      </c>
      <c r="G56" s="107">
        <v>40</v>
      </c>
      <c r="H56" s="120">
        <v>0</v>
      </c>
      <c r="I56" s="107">
        <v>40</v>
      </c>
      <c r="J56" s="104">
        <v>50</v>
      </c>
      <c r="K56" s="107">
        <v>40</v>
      </c>
      <c r="L56" s="107">
        <f>SUM(J56:K56)</f>
        <v>90</v>
      </c>
    </row>
    <row r="57" spans="2:12" ht="12.75">
      <c r="B57" s="26" t="s">
        <v>27</v>
      </c>
      <c r="C57" s="24" t="s">
        <v>21</v>
      </c>
      <c r="D57" s="104">
        <v>305</v>
      </c>
      <c r="E57" s="104">
        <v>301</v>
      </c>
      <c r="F57" s="104">
        <v>312</v>
      </c>
      <c r="G57" s="107">
        <v>300</v>
      </c>
      <c r="H57" s="104">
        <v>312</v>
      </c>
      <c r="I57" s="107">
        <v>300</v>
      </c>
      <c r="J57" s="104">
        <v>517</v>
      </c>
      <c r="K57" s="107">
        <v>434</v>
      </c>
      <c r="L57" s="107">
        <f>SUM(J57:K57)</f>
        <v>951</v>
      </c>
    </row>
    <row r="58" spans="2:12" ht="12.75">
      <c r="B58" s="26" t="s">
        <v>28</v>
      </c>
      <c r="C58" s="24" t="s">
        <v>23</v>
      </c>
      <c r="D58" s="120">
        <v>0</v>
      </c>
      <c r="E58" s="104">
        <v>202</v>
      </c>
      <c r="F58" s="120">
        <v>0</v>
      </c>
      <c r="G58" s="107">
        <v>260</v>
      </c>
      <c r="H58" s="120">
        <v>0</v>
      </c>
      <c r="I58" s="107">
        <v>260</v>
      </c>
      <c r="J58" s="120">
        <v>0</v>
      </c>
      <c r="K58" s="107">
        <v>200</v>
      </c>
      <c r="L58" s="107">
        <f>SUM(J58:K58)</f>
        <v>200</v>
      </c>
    </row>
    <row r="59" spans="1:12" ht="12.75">
      <c r="A59" s="62" t="s">
        <v>11</v>
      </c>
      <c r="B59" s="43">
        <v>0.46</v>
      </c>
      <c r="C59" s="23" t="s">
        <v>24</v>
      </c>
      <c r="D59" s="118">
        <f aca="true" t="shared" si="5" ref="D59:L59">SUM(D55:D58)</f>
        <v>932</v>
      </c>
      <c r="E59" s="118">
        <f t="shared" si="5"/>
        <v>6109</v>
      </c>
      <c r="F59" s="118">
        <f t="shared" si="5"/>
        <v>666</v>
      </c>
      <c r="G59" s="118">
        <f t="shared" si="5"/>
        <v>6448</v>
      </c>
      <c r="H59" s="118">
        <f t="shared" si="5"/>
        <v>666</v>
      </c>
      <c r="I59" s="118">
        <f t="shared" si="5"/>
        <v>6448</v>
      </c>
      <c r="J59" s="118">
        <f t="shared" si="5"/>
        <v>1263</v>
      </c>
      <c r="K59" s="118">
        <f t="shared" si="5"/>
        <v>8002</v>
      </c>
      <c r="L59" s="118">
        <f t="shared" si="5"/>
        <v>9265</v>
      </c>
    </row>
    <row r="60" spans="1:12" ht="9.75" customHeight="1">
      <c r="A60" s="62"/>
      <c r="B60" s="42"/>
      <c r="C60" s="24"/>
      <c r="D60" s="78"/>
      <c r="E60" s="78"/>
      <c r="F60" s="78"/>
      <c r="G60" s="78"/>
      <c r="H60" s="78"/>
      <c r="I60" s="78"/>
      <c r="J60" s="78"/>
      <c r="K60" s="78"/>
      <c r="L60" s="78"/>
    </row>
    <row r="61" spans="2:12" ht="12.75">
      <c r="B61" s="42">
        <v>0.47</v>
      </c>
      <c r="C61" s="24" t="s">
        <v>78</v>
      </c>
      <c r="D61" s="78"/>
      <c r="E61" s="78"/>
      <c r="F61" s="78"/>
      <c r="G61" s="78"/>
      <c r="H61" s="78"/>
      <c r="I61" s="78"/>
      <c r="J61" s="78"/>
      <c r="K61" s="78"/>
      <c r="L61" s="78"/>
    </row>
    <row r="62" spans="2:12" ht="12.75">
      <c r="B62" s="26" t="s">
        <v>74</v>
      </c>
      <c r="C62" s="23" t="s">
        <v>17</v>
      </c>
      <c r="D62" s="105">
        <v>167</v>
      </c>
      <c r="E62" s="105">
        <v>2412</v>
      </c>
      <c r="F62" s="105">
        <v>133</v>
      </c>
      <c r="G62" s="105">
        <v>2752</v>
      </c>
      <c r="H62" s="105">
        <v>133</v>
      </c>
      <c r="I62" s="105">
        <v>2752</v>
      </c>
      <c r="J62" s="105">
        <v>193</v>
      </c>
      <c r="K62" s="105">
        <v>2411</v>
      </c>
      <c r="L62" s="105">
        <f>SUM(J62:K62)</f>
        <v>2604</v>
      </c>
    </row>
    <row r="63" spans="2:12" ht="12.75">
      <c r="B63" s="26" t="s">
        <v>75</v>
      </c>
      <c r="C63" s="24" t="s">
        <v>19</v>
      </c>
      <c r="D63" s="105">
        <v>54</v>
      </c>
      <c r="E63" s="105">
        <v>29</v>
      </c>
      <c r="F63" s="113">
        <v>0</v>
      </c>
      <c r="G63" s="105">
        <v>32</v>
      </c>
      <c r="H63" s="113">
        <v>0</v>
      </c>
      <c r="I63" s="105">
        <v>32</v>
      </c>
      <c r="J63" s="105">
        <v>30</v>
      </c>
      <c r="K63" s="105">
        <v>32</v>
      </c>
      <c r="L63" s="105">
        <f>SUM(J63:K63)</f>
        <v>62</v>
      </c>
    </row>
    <row r="64" spans="2:12" ht="12.75">
      <c r="B64" s="26" t="s">
        <v>76</v>
      </c>
      <c r="C64" s="24" t="s">
        <v>21</v>
      </c>
      <c r="D64" s="105">
        <v>190</v>
      </c>
      <c r="E64" s="105">
        <v>146</v>
      </c>
      <c r="F64" s="105">
        <v>76</v>
      </c>
      <c r="G64" s="105">
        <v>118</v>
      </c>
      <c r="H64" s="105">
        <v>76</v>
      </c>
      <c r="I64" s="105">
        <v>118</v>
      </c>
      <c r="J64" s="105">
        <v>234</v>
      </c>
      <c r="K64" s="105">
        <v>160</v>
      </c>
      <c r="L64" s="105">
        <f>SUM(J64:K64)</f>
        <v>394</v>
      </c>
    </row>
    <row r="65" spans="2:12" ht="12.75">
      <c r="B65" s="26" t="s">
        <v>77</v>
      </c>
      <c r="C65" s="24" t="s">
        <v>23</v>
      </c>
      <c r="D65" s="113">
        <v>0</v>
      </c>
      <c r="E65" s="105">
        <v>13</v>
      </c>
      <c r="F65" s="113">
        <v>0</v>
      </c>
      <c r="G65" s="105">
        <v>52</v>
      </c>
      <c r="H65" s="113">
        <v>0</v>
      </c>
      <c r="I65" s="105">
        <v>52</v>
      </c>
      <c r="J65" s="113">
        <v>0</v>
      </c>
      <c r="K65" s="105">
        <v>52</v>
      </c>
      <c r="L65" s="105">
        <f>SUM(J65:K65)</f>
        <v>52</v>
      </c>
    </row>
    <row r="66" spans="1:12" ht="12.75">
      <c r="A66" s="62" t="s">
        <v>11</v>
      </c>
      <c r="B66" s="43">
        <v>0.47</v>
      </c>
      <c r="C66" s="24" t="s">
        <v>78</v>
      </c>
      <c r="D66" s="118">
        <f aca="true" t="shared" si="6" ref="D66:L66">SUM(D62:D65)</f>
        <v>411</v>
      </c>
      <c r="E66" s="118">
        <f t="shared" si="6"/>
        <v>2600</v>
      </c>
      <c r="F66" s="118">
        <f t="shared" si="6"/>
        <v>209</v>
      </c>
      <c r="G66" s="118">
        <f t="shared" si="6"/>
        <v>2954</v>
      </c>
      <c r="H66" s="118">
        <f t="shared" si="6"/>
        <v>209</v>
      </c>
      <c r="I66" s="118">
        <f t="shared" si="6"/>
        <v>2954</v>
      </c>
      <c r="J66" s="118">
        <f t="shared" si="6"/>
        <v>457</v>
      </c>
      <c r="K66" s="118">
        <f t="shared" si="6"/>
        <v>2655</v>
      </c>
      <c r="L66" s="118">
        <f t="shared" si="6"/>
        <v>3112</v>
      </c>
    </row>
    <row r="67" spans="1:12" ht="9.75" customHeight="1">
      <c r="A67" s="62"/>
      <c r="B67" s="43"/>
      <c r="C67" s="23"/>
      <c r="D67" s="78"/>
      <c r="E67" s="78"/>
      <c r="F67" s="78"/>
      <c r="G67" s="78"/>
      <c r="H67" s="78"/>
      <c r="I67" s="78"/>
      <c r="J67" s="78"/>
      <c r="K67" s="78"/>
      <c r="L67" s="78"/>
    </row>
    <row r="68" spans="1:12" ht="12.75">
      <c r="A68" s="62"/>
      <c r="B68" s="43">
        <v>0.48</v>
      </c>
      <c r="C68" s="23" t="s">
        <v>29</v>
      </c>
      <c r="D68" s="82"/>
      <c r="E68" s="78"/>
      <c r="F68" s="82"/>
      <c r="G68" s="78"/>
      <c r="H68" s="82"/>
      <c r="I68" s="78"/>
      <c r="J68" s="82"/>
      <c r="K68" s="78"/>
      <c r="L68" s="78"/>
    </row>
    <row r="69" spans="1:12" ht="12.75">
      <c r="A69" s="70"/>
      <c r="B69" s="155" t="s">
        <v>30</v>
      </c>
      <c r="C69" s="60" t="s">
        <v>17</v>
      </c>
      <c r="D69" s="134">
        <v>434</v>
      </c>
      <c r="E69" s="134">
        <v>8311</v>
      </c>
      <c r="F69" s="134">
        <v>143</v>
      </c>
      <c r="G69" s="111">
        <v>9599</v>
      </c>
      <c r="H69" s="134">
        <v>143</v>
      </c>
      <c r="I69" s="111">
        <v>9599</v>
      </c>
      <c r="J69" s="134">
        <v>158</v>
      </c>
      <c r="K69" s="111">
        <v>8033</v>
      </c>
      <c r="L69" s="111">
        <f>SUM(J69:K69)</f>
        <v>8191</v>
      </c>
    </row>
    <row r="70" spans="1:12" ht="12.75">
      <c r="A70" s="62"/>
      <c r="B70" s="156" t="s">
        <v>31</v>
      </c>
      <c r="C70" s="23" t="s">
        <v>19</v>
      </c>
      <c r="D70" s="106">
        <v>60</v>
      </c>
      <c r="E70" s="106">
        <v>36</v>
      </c>
      <c r="F70" s="114">
        <v>0</v>
      </c>
      <c r="G70" s="105">
        <v>40</v>
      </c>
      <c r="H70" s="114">
        <v>0</v>
      </c>
      <c r="I70" s="105">
        <v>40</v>
      </c>
      <c r="J70" s="106">
        <v>50</v>
      </c>
      <c r="K70" s="105">
        <v>40</v>
      </c>
      <c r="L70" s="105">
        <f>SUM(J70:K70)</f>
        <v>90</v>
      </c>
    </row>
    <row r="71" spans="1:12" ht="12.75">
      <c r="A71" s="62"/>
      <c r="B71" s="156" t="s">
        <v>32</v>
      </c>
      <c r="C71" s="23" t="s">
        <v>21</v>
      </c>
      <c r="D71" s="106">
        <v>305</v>
      </c>
      <c r="E71" s="106">
        <v>156</v>
      </c>
      <c r="F71" s="106">
        <v>66</v>
      </c>
      <c r="G71" s="105">
        <v>164</v>
      </c>
      <c r="H71" s="106">
        <v>66</v>
      </c>
      <c r="I71" s="105">
        <v>164</v>
      </c>
      <c r="J71" s="106">
        <v>236</v>
      </c>
      <c r="K71" s="105">
        <v>207</v>
      </c>
      <c r="L71" s="105">
        <f>SUM(J71:K71)</f>
        <v>443</v>
      </c>
    </row>
    <row r="72" spans="1:12" ht="12.75">
      <c r="A72" s="62"/>
      <c r="B72" s="156" t="s">
        <v>33</v>
      </c>
      <c r="C72" s="23" t="s">
        <v>23</v>
      </c>
      <c r="D72" s="120">
        <v>0</v>
      </c>
      <c r="E72" s="104">
        <v>283</v>
      </c>
      <c r="F72" s="120">
        <v>0</v>
      </c>
      <c r="G72" s="107">
        <v>290</v>
      </c>
      <c r="H72" s="120">
        <v>0</v>
      </c>
      <c r="I72" s="107">
        <v>290</v>
      </c>
      <c r="J72" s="120">
        <v>0</v>
      </c>
      <c r="K72" s="107">
        <v>390</v>
      </c>
      <c r="L72" s="107">
        <f>SUM(J72:K72)</f>
        <v>390</v>
      </c>
    </row>
    <row r="73" spans="1:12" ht="12.75">
      <c r="A73" s="62" t="s">
        <v>11</v>
      </c>
      <c r="B73" s="43">
        <v>0.48</v>
      </c>
      <c r="C73" s="23" t="s">
        <v>29</v>
      </c>
      <c r="D73" s="118">
        <f aca="true" t="shared" si="7" ref="D73:L73">SUM(D69:D72)</f>
        <v>799</v>
      </c>
      <c r="E73" s="118">
        <f t="shared" si="7"/>
        <v>8786</v>
      </c>
      <c r="F73" s="118">
        <f t="shared" si="7"/>
        <v>209</v>
      </c>
      <c r="G73" s="118">
        <f t="shared" si="7"/>
        <v>10093</v>
      </c>
      <c r="H73" s="118">
        <f t="shared" si="7"/>
        <v>209</v>
      </c>
      <c r="I73" s="118">
        <f t="shared" si="7"/>
        <v>10093</v>
      </c>
      <c r="J73" s="118">
        <f t="shared" si="7"/>
        <v>444</v>
      </c>
      <c r="K73" s="118">
        <f t="shared" si="7"/>
        <v>8670</v>
      </c>
      <c r="L73" s="118">
        <f t="shared" si="7"/>
        <v>9114</v>
      </c>
    </row>
    <row r="74" spans="2:12" ht="12.75">
      <c r="B74" s="43"/>
      <c r="C74" s="23"/>
      <c r="D74" s="78"/>
      <c r="E74" s="78"/>
      <c r="F74" s="78"/>
      <c r="G74" s="78"/>
      <c r="H74" s="78"/>
      <c r="I74" s="78"/>
      <c r="J74" s="78"/>
      <c r="K74" s="78"/>
      <c r="L74" s="78"/>
    </row>
    <row r="75" spans="1:12" ht="12.75">
      <c r="A75" s="62"/>
      <c r="B75" s="43">
        <v>0.6</v>
      </c>
      <c r="C75" s="23" t="s">
        <v>34</v>
      </c>
      <c r="D75" s="82"/>
      <c r="E75" s="78"/>
      <c r="F75" s="82"/>
      <c r="G75" s="78"/>
      <c r="H75" s="82"/>
      <c r="I75" s="78"/>
      <c r="J75" s="82"/>
      <c r="K75" s="78"/>
      <c r="L75" s="78"/>
    </row>
    <row r="76" spans="1:12" ht="12.75">
      <c r="A76" s="62"/>
      <c r="B76" s="156" t="s">
        <v>35</v>
      </c>
      <c r="C76" s="23" t="s">
        <v>17</v>
      </c>
      <c r="D76" s="114">
        <v>0</v>
      </c>
      <c r="E76" s="106">
        <v>2137</v>
      </c>
      <c r="F76" s="114">
        <v>0</v>
      </c>
      <c r="G76" s="105">
        <v>2883</v>
      </c>
      <c r="H76" s="114">
        <v>0</v>
      </c>
      <c r="I76" s="105">
        <v>2883</v>
      </c>
      <c r="J76" s="114">
        <v>0</v>
      </c>
      <c r="K76" s="105">
        <v>2906</v>
      </c>
      <c r="L76" s="105">
        <f>SUM(J76:K76)</f>
        <v>2906</v>
      </c>
    </row>
    <row r="77" spans="1:12" ht="12.75">
      <c r="A77" s="62"/>
      <c r="B77" s="156" t="s">
        <v>36</v>
      </c>
      <c r="C77" s="23" t="s">
        <v>19</v>
      </c>
      <c r="D77" s="114">
        <v>0</v>
      </c>
      <c r="E77" s="106">
        <v>24</v>
      </c>
      <c r="F77" s="114">
        <v>0</v>
      </c>
      <c r="G77" s="105">
        <v>135</v>
      </c>
      <c r="H77" s="114">
        <v>0</v>
      </c>
      <c r="I77" s="105">
        <v>135</v>
      </c>
      <c r="J77" s="106">
        <v>400</v>
      </c>
      <c r="K77" s="105">
        <v>135</v>
      </c>
      <c r="L77" s="105">
        <f>SUM(J77:K77)</f>
        <v>535</v>
      </c>
    </row>
    <row r="78" spans="1:12" ht="12.75">
      <c r="A78" s="62"/>
      <c r="B78" s="156" t="s">
        <v>37</v>
      </c>
      <c r="C78" s="23" t="s">
        <v>21</v>
      </c>
      <c r="D78" s="106">
        <v>30</v>
      </c>
      <c r="E78" s="106">
        <v>289</v>
      </c>
      <c r="F78" s="114">
        <v>0</v>
      </c>
      <c r="G78" s="105">
        <v>210</v>
      </c>
      <c r="H78" s="114">
        <v>0</v>
      </c>
      <c r="I78" s="105">
        <v>210</v>
      </c>
      <c r="J78" s="114">
        <v>0</v>
      </c>
      <c r="K78" s="105">
        <v>210</v>
      </c>
      <c r="L78" s="105">
        <f>SUM(J78:K78)</f>
        <v>210</v>
      </c>
    </row>
    <row r="79" spans="1:12" ht="25.5">
      <c r="A79" s="62"/>
      <c r="B79" s="156" t="s">
        <v>38</v>
      </c>
      <c r="C79" s="23" t="s">
        <v>68</v>
      </c>
      <c r="D79" s="113">
        <v>0</v>
      </c>
      <c r="E79" s="114">
        <v>0</v>
      </c>
      <c r="F79" s="113">
        <v>0</v>
      </c>
      <c r="G79" s="113">
        <v>0</v>
      </c>
      <c r="H79" s="113">
        <v>0</v>
      </c>
      <c r="I79" s="113">
        <v>0</v>
      </c>
      <c r="J79" s="113">
        <v>0</v>
      </c>
      <c r="K79" s="113">
        <v>0</v>
      </c>
      <c r="L79" s="113">
        <f>SUM(J79:K79)</f>
        <v>0</v>
      </c>
    </row>
    <row r="80" spans="1:12" ht="12.75">
      <c r="A80" s="62" t="s">
        <v>11</v>
      </c>
      <c r="B80" s="43">
        <v>0.6</v>
      </c>
      <c r="C80" s="23" t="s">
        <v>34</v>
      </c>
      <c r="D80" s="122">
        <f aca="true" t="shared" si="8" ref="D80:L80">SUM(D76:D79)</f>
        <v>30</v>
      </c>
      <c r="E80" s="122">
        <f t="shared" si="8"/>
        <v>2450</v>
      </c>
      <c r="F80" s="123">
        <f t="shared" si="8"/>
        <v>0</v>
      </c>
      <c r="G80" s="122">
        <f t="shared" si="8"/>
        <v>3228</v>
      </c>
      <c r="H80" s="123">
        <f t="shared" si="8"/>
        <v>0</v>
      </c>
      <c r="I80" s="122">
        <f t="shared" si="8"/>
        <v>3228</v>
      </c>
      <c r="J80" s="122">
        <f t="shared" si="8"/>
        <v>400</v>
      </c>
      <c r="K80" s="122">
        <f t="shared" si="8"/>
        <v>3251</v>
      </c>
      <c r="L80" s="122">
        <f t="shared" si="8"/>
        <v>3651</v>
      </c>
    </row>
    <row r="81" spans="1:12" ht="12.75">
      <c r="A81" s="62" t="s">
        <v>11</v>
      </c>
      <c r="B81" s="44">
        <v>1.001</v>
      </c>
      <c r="C81" s="27" t="s">
        <v>14</v>
      </c>
      <c r="D81" s="118">
        <f aca="true" t="shared" si="9" ref="D81:L81">D80+D73+D59+D45+D66+D52</f>
        <v>5253</v>
      </c>
      <c r="E81" s="118">
        <f t="shared" si="9"/>
        <v>49980</v>
      </c>
      <c r="F81" s="118">
        <f t="shared" si="9"/>
        <v>13601</v>
      </c>
      <c r="G81" s="118">
        <f t="shared" si="9"/>
        <v>57379</v>
      </c>
      <c r="H81" s="118">
        <f t="shared" si="9"/>
        <v>13601</v>
      </c>
      <c r="I81" s="118">
        <f t="shared" si="9"/>
        <v>57379</v>
      </c>
      <c r="J81" s="118">
        <f t="shared" si="9"/>
        <v>23639</v>
      </c>
      <c r="K81" s="118">
        <f t="shared" si="9"/>
        <v>60392</v>
      </c>
      <c r="L81" s="118">
        <f t="shared" si="9"/>
        <v>84031</v>
      </c>
    </row>
    <row r="82" spans="2:12" ht="12.75">
      <c r="B82" s="45"/>
      <c r="C82" s="25"/>
      <c r="D82" s="78"/>
      <c r="E82" s="78"/>
      <c r="F82" s="78"/>
      <c r="G82" s="78"/>
      <c r="H82" s="78"/>
      <c r="I82" s="78"/>
      <c r="J82" s="78"/>
      <c r="K82" s="78"/>
      <c r="L82" s="78"/>
    </row>
    <row r="83" spans="2:12" ht="12.75">
      <c r="B83" s="41">
        <v>1.003</v>
      </c>
      <c r="C83" s="25" t="s">
        <v>39</v>
      </c>
      <c r="D83" s="78"/>
      <c r="E83" s="78"/>
      <c r="F83" s="78"/>
      <c r="G83" s="78"/>
      <c r="H83" s="78"/>
      <c r="I83" s="78"/>
      <c r="J83" s="78"/>
      <c r="K83" s="78"/>
      <c r="L83" s="78"/>
    </row>
    <row r="84" spans="2:12" ht="25.5">
      <c r="B84" s="26" t="s">
        <v>115</v>
      </c>
      <c r="C84" s="28" t="s">
        <v>129</v>
      </c>
      <c r="D84" s="107">
        <v>45</v>
      </c>
      <c r="E84" s="115">
        <v>0</v>
      </c>
      <c r="F84" s="107">
        <v>792</v>
      </c>
      <c r="G84" s="115">
        <v>0</v>
      </c>
      <c r="H84" s="107">
        <v>792</v>
      </c>
      <c r="I84" s="115">
        <v>0</v>
      </c>
      <c r="J84" s="115">
        <v>0</v>
      </c>
      <c r="K84" s="115">
        <v>0</v>
      </c>
      <c r="L84" s="115">
        <f>SUM(J84:K84)</f>
        <v>0</v>
      </c>
    </row>
    <row r="85" spans="1:12" ht="12.75">
      <c r="A85" s="63" t="s">
        <v>11</v>
      </c>
      <c r="B85" s="41">
        <v>1.003</v>
      </c>
      <c r="C85" s="25" t="s">
        <v>39</v>
      </c>
      <c r="D85" s="124">
        <f aca="true" t="shared" si="10" ref="D85:L85">D84</f>
        <v>45</v>
      </c>
      <c r="E85" s="125">
        <f t="shared" si="10"/>
        <v>0</v>
      </c>
      <c r="F85" s="124">
        <f t="shared" si="10"/>
        <v>792</v>
      </c>
      <c r="G85" s="125">
        <f t="shared" si="10"/>
        <v>0</v>
      </c>
      <c r="H85" s="124">
        <f t="shared" si="10"/>
        <v>792</v>
      </c>
      <c r="I85" s="125">
        <f t="shared" si="10"/>
        <v>0</v>
      </c>
      <c r="J85" s="125">
        <f t="shared" si="10"/>
        <v>0</v>
      </c>
      <c r="K85" s="125">
        <f t="shared" si="10"/>
        <v>0</v>
      </c>
      <c r="L85" s="125">
        <f t="shared" si="10"/>
        <v>0</v>
      </c>
    </row>
    <row r="86" spans="2:12" ht="12.75">
      <c r="B86" s="26"/>
      <c r="C86" s="24"/>
      <c r="D86" s="80"/>
      <c r="E86" s="78"/>
      <c r="F86" s="78"/>
      <c r="G86" s="78"/>
      <c r="H86" s="78"/>
      <c r="I86" s="78"/>
      <c r="J86" s="78"/>
      <c r="K86" s="78"/>
      <c r="L86" s="78"/>
    </row>
    <row r="87" spans="2:12" ht="12.75">
      <c r="B87" s="41">
        <v>1.101</v>
      </c>
      <c r="C87" s="25" t="s">
        <v>41</v>
      </c>
      <c r="D87" s="80"/>
      <c r="E87" s="80"/>
      <c r="F87" s="80"/>
      <c r="G87" s="80"/>
      <c r="H87" s="80"/>
      <c r="I87" s="80"/>
      <c r="J87" s="80"/>
      <c r="K87" s="80"/>
      <c r="L87" s="80"/>
    </row>
    <row r="88" spans="2:12" ht="12.75">
      <c r="B88" s="4">
        <v>60</v>
      </c>
      <c r="C88" s="24" t="s">
        <v>42</v>
      </c>
      <c r="D88" s="80"/>
      <c r="E88" s="80"/>
      <c r="F88" s="80"/>
      <c r="G88" s="80"/>
      <c r="H88" s="80"/>
      <c r="I88" s="80"/>
      <c r="J88" s="80"/>
      <c r="K88" s="80"/>
      <c r="L88" s="80"/>
    </row>
    <row r="89" spans="1:12" ht="12.75">
      <c r="A89" s="62"/>
      <c r="B89" s="156" t="s">
        <v>43</v>
      </c>
      <c r="C89" s="23" t="s">
        <v>17</v>
      </c>
      <c r="D89" s="106">
        <v>1804</v>
      </c>
      <c r="E89" s="113">
        <v>0</v>
      </c>
      <c r="F89" s="106">
        <v>1757</v>
      </c>
      <c r="G89" s="113">
        <v>0</v>
      </c>
      <c r="H89" s="106">
        <v>1757</v>
      </c>
      <c r="I89" s="113">
        <v>0</v>
      </c>
      <c r="J89" s="106">
        <v>1793</v>
      </c>
      <c r="K89" s="113">
        <v>0</v>
      </c>
      <c r="L89" s="105">
        <f>SUM(J89:K89)</f>
        <v>1793</v>
      </c>
    </row>
    <row r="90" spans="1:12" ht="12.75">
      <c r="A90" s="62"/>
      <c r="B90" s="156" t="s">
        <v>44</v>
      </c>
      <c r="C90" s="23" t="s">
        <v>19</v>
      </c>
      <c r="D90" s="106">
        <v>224</v>
      </c>
      <c r="E90" s="113">
        <v>0</v>
      </c>
      <c r="F90" s="114">
        <v>0</v>
      </c>
      <c r="G90" s="113">
        <v>0</v>
      </c>
      <c r="H90" s="114">
        <v>0</v>
      </c>
      <c r="I90" s="113">
        <v>0</v>
      </c>
      <c r="J90" s="106">
        <v>150</v>
      </c>
      <c r="K90" s="113">
        <v>0</v>
      </c>
      <c r="L90" s="105">
        <f>SUM(J90:K90)</f>
        <v>150</v>
      </c>
    </row>
    <row r="91" spans="1:12" ht="12.75">
      <c r="A91" s="62"/>
      <c r="B91" s="156" t="s">
        <v>45</v>
      </c>
      <c r="C91" s="23" t="s">
        <v>21</v>
      </c>
      <c r="D91" s="106">
        <v>987</v>
      </c>
      <c r="E91" s="113">
        <v>0</v>
      </c>
      <c r="F91" s="114">
        <v>0</v>
      </c>
      <c r="G91" s="113">
        <v>0</v>
      </c>
      <c r="H91" s="114">
        <v>0</v>
      </c>
      <c r="I91" s="113">
        <v>0</v>
      </c>
      <c r="J91" s="106">
        <v>390</v>
      </c>
      <c r="K91" s="113">
        <v>0</v>
      </c>
      <c r="L91" s="105">
        <f>SUM(J91:K91)</f>
        <v>390</v>
      </c>
    </row>
    <row r="92" spans="1:12" ht="12.75">
      <c r="A92" s="62"/>
      <c r="B92" s="156" t="s">
        <v>46</v>
      </c>
      <c r="C92" s="23" t="s">
        <v>47</v>
      </c>
      <c r="D92" s="134">
        <v>2203</v>
      </c>
      <c r="E92" s="116">
        <v>0</v>
      </c>
      <c r="F92" s="121">
        <v>0</v>
      </c>
      <c r="G92" s="116">
        <v>0</v>
      </c>
      <c r="H92" s="121">
        <v>0</v>
      </c>
      <c r="I92" s="116">
        <v>0</v>
      </c>
      <c r="J92" s="134">
        <v>400</v>
      </c>
      <c r="K92" s="116">
        <v>0</v>
      </c>
      <c r="L92" s="111">
        <f>SUM(J92:K92)</f>
        <v>400</v>
      </c>
    </row>
    <row r="93" spans="1:12" ht="12.75">
      <c r="A93" s="62" t="s">
        <v>11</v>
      </c>
      <c r="B93" s="1">
        <v>60</v>
      </c>
      <c r="C93" s="23" t="s">
        <v>48</v>
      </c>
      <c r="D93" s="118">
        <f aca="true" t="shared" si="11" ref="D93:L93">SUM(D89:D92)</f>
        <v>5218</v>
      </c>
      <c r="E93" s="117">
        <f t="shared" si="11"/>
        <v>0</v>
      </c>
      <c r="F93" s="118">
        <f t="shared" si="11"/>
        <v>1757</v>
      </c>
      <c r="G93" s="117">
        <f t="shared" si="11"/>
        <v>0</v>
      </c>
      <c r="H93" s="118">
        <f t="shared" si="11"/>
        <v>1757</v>
      </c>
      <c r="I93" s="117">
        <f t="shared" si="11"/>
        <v>0</v>
      </c>
      <c r="J93" s="118">
        <f t="shared" si="11"/>
        <v>2733</v>
      </c>
      <c r="K93" s="117">
        <f t="shared" si="11"/>
        <v>0</v>
      </c>
      <c r="L93" s="118">
        <f t="shared" si="11"/>
        <v>2733</v>
      </c>
    </row>
    <row r="94" spans="1:12" ht="12.75">
      <c r="A94" s="62"/>
      <c r="B94" s="1"/>
      <c r="C94" s="23"/>
      <c r="D94" s="78"/>
      <c r="E94" s="105"/>
      <c r="F94" s="78"/>
      <c r="G94" s="105"/>
      <c r="H94" s="78"/>
      <c r="I94" s="105"/>
      <c r="J94" s="78"/>
      <c r="K94" s="105"/>
      <c r="L94" s="105"/>
    </row>
    <row r="95" spans="2:12" ht="25.5">
      <c r="B95" s="4">
        <v>62</v>
      </c>
      <c r="C95" s="23" t="s">
        <v>50</v>
      </c>
      <c r="D95" s="78"/>
      <c r="E95" s="78"/>
      <c r="F95" s="78"/>
      <c r="G95" s="78"/>
      <c r="H95" s="78"/>
      <c r="I95" s="78"/>
      <c r="J95" s="78"/>
      <c r="K95" s="78"/>
      <c r="L95" s="78"/>
    </row>
    <row r="96" spans="2:12" ht="12.75">
      <c r="B96" s="4" t="s">
        <v>51</v>
      </c>
      <c r="C96" s="23" t="s">
        <v>52</v>
      </c>
      <c r="D96" s="105">
        <v>2200</v>
      </c>
      <c r="E96" s="113">
        <v>0</v>
      </c>
      <c r="F96" s="105">
        <v>2200</v>
      </c>
      <c r="G96" s="113">
        <v>0</v>
      </c>
      <c r="H96" s="105">
        <v>2200</v>
      </c>
      <c r="I96" s="113">
        <v>0</v>
      </c>
      <c r="J96" s="105">
        <v>2200</v>
      </c>
      <c r="K96" s="113">
        <v>0</v>
      </c>
      <c r="L96" s="105">
        <f>SUM(J96:K96)</f>
        <v>2200</v>
      </c>
    </row>
    <row r="97" spans="2:12" ht="12.75">
      <c r="B97" s="4" t="s">
        <v>66</v>
      </c>
      <c r="C97" s="23" t="s">
        <v>67</v>
      </c>
      <c r="D97" s="105">
        <v>11899</v>
      </c>
      <c r="E97" s="113">
        <v>0</v>
      </c>
      <c r="F97" s="105">
        <v>8500</v>
      </c>
      <c r="G97" s="113">
        <v>0</v>
      </c>
      <c r="H97" s="105">
        <v>8500</v>
      </c>
      <c r="I97" s="113">
        <v>0</v>
      </c>
      <c r="J97" s="105">
        <v>8500</v>
      </c>
      <c r="K97" s="113">
        <v>0</v>
      </c>
      <c r="L97" s="105">
        <f>SUM(J97:K97)</f>
        <v>8500</v>
      </c>
    </row>
    <row r="98" spans="1:12" ht="25.5">
      <c r="A98" s="62" t="s">
        <v>11</v>
      </c>
      <c r="B98" s="1">
        <v>62</v>
      </c>
      <c r="C98" s="23" t="s">
        <v>50</v>
      </c>
      <c r="D98" s="118">
        <f aca="true" t="shared" si="12" ref="D98:K98">D96+D97</f>
        <v>14099</v>
      </c>
      <c r="E98" s="117">
        <f t="shared" si="12"/>
        <v>0</v>
      </c>
      <c r="F98" s="118">
        <f t="shared" si="12"/>
        <v>10700</v>
      </c>
      <c r="G98" s="117">
        <f t="shared" si="12"/>
        <v>0</v>
      </c>
      <c r="H98" s="118">
        <f t="shared" si="12"/>
        <v>10700</v>
      </c>
      <c r="I98" s="117">
        <f t="shared" si="12"/>
        <v>0</v>
      </c>
      <c r="J98" s="118">
        <f>J96+J97</f>
        <v>10700</v>
      </c>
      <c r="K98" s="117">
        <f t="shared" si="12"/>
        <v>0</v>
      </c>
      <c r="L98" s="118">
        <f>L96+L97</f>
        <v>10700</v>
      </c>
    </row>
    <row r="99" spans="1:12" ht="12.75">
      <c r="A99" s="70" t="s">
        <v>11</v>
      </c>
      <c r="B99" s="148">
        <v>1.101</v>
      </c>
      <c r="C99" s="149" t="s">
        <v>53</v>
      </c>
      <c r="D99" s="111">
        <f aca="true" t="shared" si="13" ref="D99:L99">D98+D93</f>
        <v>19317</v>
      </c>
      <c r="E99" s="116">
        <f t="shared" si="13"/>
        <v>0</v>
      </c>
      <c r="F99" s="111">
        <f t="shared" si="13"/>
        <v>12457</v>
      </c>
      <c r="G99" s="116">
        <f t="shared" si="13"/>
        <v>0</v>
      </c>
      <c r="H99" s="111">
        <f t="shared" si="13"/>
        <v>12457</v>
      </c>
      <c r="I99" s="116">
        <f t="shared" si="13"/>
        <v>0</v>
      </c>
      <c r="J99" s="111">
        <f t="shared" si="13"/>
        <v>13433</v>
      </c>
      <c r="K99" s="116">
        <f t="shared" si="13"/>
        <v>0</v>
      </c>
      <c r="L99" s="111">
        <f t="shared" si="13"/>
        <v>13433</v>
      </c>
    </row>
    <row r="100" spans="2:12" ht="0.75" customHeight="1">
      <c r="B100" s="41"/>
      <c r="C100" s="25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 ht="12.75">
      <c r="B101" s="41">
        <v>1.102</v>
      </c>
      <c r="C101" s="25" t="s">
        <v>54</v>
      </c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 ht="12.75">
      <c r="B102" s="4">
        <v>62</v>
      </c>
      <c r="C102" s="29" t="s">
        <v>55</v>
      </c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 ht="12.75">
      <c r="B103" s="157" t="s">
        <v>56</v>
      </c>
      <c r="C103" s="24" t="s">
        <v>57</v>
      </c>
      <c r="D103" s="115">
        <v>0</v>
      </c>
      <c r="E103" s="107">
        <v>70997</v>
      </c>
      <c r="F103" s="115">
        <v>0</v>
      </c>
      <c r="G103" s="158">
        <v>103690</v>
      </c>
      <c r="H103" s="115">
        <v>0</v>
      </c>
      <c r="I103" s="107">
        <v>103690</v>
      </c>
      <c r="J103" s="107">
        <v>50000</v>
      </c>
      <c r="K103" s="158">
        <f>205265-86796</f>
        <v>118469</v>
      </c>
      <c r="L103" s="107">
        <f>SUM(J103:K103)</f>
        <v>168469</v>
      </c>
    </row>
    <row r="104" spans="1:12" ht="12.75">
      <c r="A104" s="62" t="s">
        <v>11</v>
      </c>
      <c r="B104" s="4">
        <v>62</v>
      </c>
      <c r="C104" s="29" t="s">
        <v>55</v>
      </c>
      <c r="D104" s="117">
        <f aca="true" t="shared" si="14" ref="D104:L105">D103</f>
        <v>0</v>
      </c>
      <c r="E104" s="118">
        <f t="shared" si="14"/>
        <v>70997</v>
      </c>
      <c r="F104" s="117">
        <f t="shared" si="14"/>
        <v>0</v>
      </c>
      <c r="G104" s="118">
        <f t="shared" si="14"/>
        <v>103690</v>
      </c>
      <c r="H104" s="117">
        <f t="shared" si="14"/>
        <v>0</v>
      </c>
      <c r="I104" s="118">
        <f t="shared" si="14"/>
        <v>103690</v>
      </c>
      <c r="J104" s="118">
        <f t="shared" si="14"/>
        <v>50000</v>
      </c>
      <c r="K104" s="118">
        <f t="shared" si="14"/>
        <v>118469</v>
      </c>
      <c r="L104" s="118">
        <f t="shared" si="14"/>
        <v>168469</v>
      </c>
    </row>
    <row r="105" spans="1:12" ht="12.75">
      <c r="A105" s="62" t="s">
        <v>11</v>
      </c>
      <c r="B105" s="41">
        <v>1.102</v>
      </c>
      <c r="C105" s="25" t="s">
        <v>54</v>
      </c>
      <c r="D105" s="116">
        <f t="shared" si="14"/>
        <v>0</v>
      </c>
      <c r="E105" s="111">
        <f t="shared" si="14"/>
        <v>70997</v>
      </c>
      <c r="F105" s="116">
        <f t="shared" si="14"/>
        <v>0</v>
      </c>
      <c r="G105" s="111">
        <f t="shared" si="14"/>
        <v>103690</v>
      </c>
      <c r="H105" s="116">
        <f t="shared" si="14"/>
        <v>0</v>
      </c>
      <c r="I105" s="111">
        <f t="shared" si="14"/>
        <v>103690</v>
      </c>
      <c r="J105" s="111">
        <f t="shared" si="14"/>
        <v>50000</v>
      </c>
      <c r="K105" s="111">
        <f t="shared" si="14"/>
        <v>118469</v>
      </c>
      <c r="L105" s="111">
        <f t="shared" si="14"/>
        <v>168469</v>
      </c>
    </row>
    <row r="106" spans="1:12" ht="12.75">
      <c r="A106" s="62" t="s">
        <v>11</v>
      </c>
      <c r="B106" s="46">
        <v>1</v>
      </c>
      <c r="C106" s="23" t="s">
        <v>61</v>
      </c>
      <c r="D106" s="111">
        <f aca="true" t="shared" si="15" ref="D106:L106">D99+D85+D81+D105</f>
        <v>24615</v>
      </c>
      <c r="E106" s="111">
        <f t="shared" si="15"/>
        <v>120977</v>
      </c>
      <c r="F106" s="111">
        <f t="shared" si="15"/>
        <v>26850</v>
      </c>
      <c r="G106" s="111">
        <f t="shared" si="15"/>
        <v>161069</v>
      </c>
      <c r="H106" s="111">
        <f t="shared" si="15"/>
        <v>26850</v>
      </c>
      <c r="I106" s="111">
        <f t="shared" si="15"/>
        <v>161069</v>
      </c>
      <c r="J106" s="111">
        <f t="shared" si="15"/>
        <v>87072</v>
      </c>
      <c r="K106" s="111">
        <f t="shared" si="15"/>
        <v>178861</v>
      </c>
      <c r="L106" s="111">
        <f t="shared" si="15"/>
        <v>265933</v>
      </c>
    </row>
    <row r="107" spans="1:12" ht="12.75">
      <c r="A107" s="23" t="s">
        <v>11</v>
      </c>
      <c r="B107" s="40">
        <v>2408</v>
      </c>
      <c r="C107" s="27" t="s">
        <v>107</v>
      </c>
      <c r="D107" s="118">
        <f aca="true" t="shared" si="16" ref="D107:L107">D106</f>
        <v>24615</v>
      </c>
      <c r="E107" s="118">
        <f t="shared" si="16"/>
        <v>120977</v>
      </c>
      <c r="F107" s="118">
        <f t="shared" si="16"/>
        <v>26850</v>
      </c>
      <c r="G107" s="118">
        <f t="shared" si="16"/>
        <v>161069</v>
      </c>
      <c r="H107" s="118">
        <f t="shared" si="16"/>
        <v>26850</v>
      </c>
      <c r="I107" s="118">
        <f t="shared" si="16"/>
        <v>161069</v>
      </c>
      <c r="J107" s="118">
        <f t="shared" si="16"/>
        <v>87072</v>
      </c>
      <c r="K107" s="118">
        <f t="shared" si="16"/>
        <v>178861</v>
      </c>
      <c r="L107" s="118">
        <f t="shared" si="16"/>
        <v>265933</v>
      </c>
    </row>
    <row r="108" spans="1:12" ht="9.75" customHeight="1">
      <c r="A108" s="23"/>
      <c r="B108" s="40"/>
      <c r="C108" s="27"/>
      <c r="D108" s="105"/>
      <c r="E108" s="105"/>
      <c r="F108" s="105"/>
      <c r="G108" s="105"/>
      <c r="H108" s="105"/>
      <c r="I108" s="105"/>
      <c r="J108" s="105"/>
      <c r="K108" s="105"/>
      <c r="L108" s="105"/>
    </row>
    <row r="109" spans="1:12" ht="12.75" customHeight="1">
      <c r="A109" s="63" t="s">
        <v>13</v>
      </c>
      <c r="B109" s="22">
        <v>3456</v>
      </c>
      <c r="C109" s="39" t="s">
        <v>1</v>
      </c>
      <c r="D109" s="80"/>
      <c r="E109" s="80"/>
      <c r="F109" s="80"/>
      <c r="G109" s="80"/>
      <c r="H109" s="80"/>
      <c r="I109" s="80"/>
      <c r="J109" s="80"/>
      <c r="K109" s="80"/>
      <c r="L109" s="80"/>
    </row>
    <row r="110" spans="2:12" ht="12.75" customHeight="1">
      <c r="B110" s="47">
        <v>0.001</v>
      </c>
      <c r="C110" s="39" t="s">
        <v>14</v>
      </c>
      <c r="D110" s="80"/>
      <c r="E110" s="80"/>
      <c r="F110" s="80"/>
      <c r="G110" s="80"/>
      <c r="H110" s="80"/>
      <c r="I110" s="80"/>
      <c r="J110" s="80"/>
      <c r="K110" s="80"/>
      <c r="L110" s="80"/>
    </row>
    <row r="111" spans="2:12" ht="25.5">
      <c r="B111" s="4">
        <v>60</v>
      </c>
      <c r="C111" s="29" t="s">
        <v>131</v>
      </c>
      <c r="D111" s="80"/>
      <c r="E111" s="80"/>
      <c r="F111" s="80"/>
      <c r="G111" s="80"/>
      <c r="H111" s="80"/>
      <c r="I111" s="80"/>
      <c r="J111" s="80"/>
      <c r="K111" s="80"/>
      <c r="L111" s="80"/>
    </row>
    <row r="112" spans="2:12" ht="12.75" customHeight="1">
      <c r="B112" s="4">
        <v>44</v>
      </c>
      <c r="C112" s="29" t="s">
        <v>15</v>
      </c>
      <c r="D112" s="80"/>
      <c r="E112" s="80"/>
      <c r="F112" s="80"/>
      <c r="G112" s="80"/>
      <c r="H112" s="80"/>
      <c r="I112" s="80"/>
      <c r="J112" s="80"/>
      <c r="K112" s="80"/>
      <c r="L112" s="80"/>
    </row>
    <row r="113" spans="1:12" ht="12.75" customHeight="1">
      <c r="A113" s="62"/>
      <c r="B113" s="1" t="s">
        <v>79</v>
      </c>
      <c r="C113" s="30" t="s">
        <v>17</v>
      </c>
      <c r="D113" s="114">
        <v>0</v>
      </c>
      <c r="E113" s="106">
        <v>1005</v>
      </c>
      <c r="F113" s="114">
        <v>0</v>
      </c>
      <c r="G113" s="106">
        <v>1210</v>
      </c>
      <c r="H113" s="114">
        <v>0</v>
      </c>
      <c r="I113" s="106">
        <v>1210</v>
      </c>
      <c r="J113" s="114">
        <v>0</v>
      </c>
      <c r="K113" s="106">
        <v>1405</v>
      </c>
      <c r="L113" s="106">
        <f>SUM(J113:K113)</f>
        <v>1405</v>
      </c>
    </row>
    <row r="114" spans="1:12" ht="12.75" customHeight="1">
      <c r="A114" s="62"/>
      <c r="B114" s="1" t="s">
        <v>80</v>
      </c>
      <c r="C114" s="30" t="s">
        <v>19</v>
      </c>
      <c r="D114" s="114">
        <v>0</v>
      </c>
      <c r="E114" s="106">
        <v>38</v>
      </c>
      <c r="F114" s="114">
        <v>0</v>
      </c>
      <c r="G114" s="106">
        <v>150</v>
      </c>
      <c r="H114" s="114">
        <v>0</v>
      </c>
      <c r="I114" s="106">
        <v>150</v>
      </c>
      <c r="J114" s="114">
        <v>0</v>
      </c>
      <c r="K114" s="106">
        <v>150</v>
      </c>
      <c r="L114" s="106">
        <f>SUM(J114:K114)</f>
        <v>150</v>
      </c>
    </row>
    <row r="115" spans="1:12" ht="12.75" customHeight="1">
      <c r="A115" s="62"/>
      <c r="B115" s="1" t="s">
        <v>81</v>
      </c>
      <c r="C115" s="30" t="s">
        <v>21</v>
      </c>
      <c r="D115" s="120">
        <v>0</v>
      </c>
      <c r="E115" s="104">
        <v>346</v>
      </c>
      <c r="F115" s="120">
        <v>0</v>
      </c>
      <c r="G115" s="104">
        <v>300</v>
      </c>
      <c r="H115" s="120">
        <v>0</v>
      </c>
      <c r="I115" s="104">
        <v>300</v>
      </c>
      <c r="J115" s="120">
        <v>0</v>
      </c>
      <c r="K115" s="104">
        <v>300</v>
      </c>
      <c r="L115" s="104">
        <f>SUM(J115:K115)</f>
        <v>300</v>
      </c>
    </row>
    <row r="116" spans="1:12" ht="12.75" customHeight="1">
      <c r="A116" s="63" t="s">
        <v>11</v>
      </c>
      <c r="B116" s="4">
        <v>44</v>
      </c>
      <c r="C116" s="29" t="s">
        <v>15</v>
      </c>
      <c r="D116" s="125">
        <f aca="true" t="shared" si="17" ref="D116:L116">SUM(D113:D115)</f>
        <v>0</v>
      </c>
      <c r="E116" s="124">
        <f t="shared" si="17"/>
        <v>1389</v>
      </c>
      <c r="F116" s="125">
        <f t="shared" si="17"/>
        <v>0</v>
      </c>
      <c r="G116" s="124">
        <f t="shared" si="17"/>
        <v>1660</v>
      </c>
      <c r="H116" s="125">
        <f t="shared" si="17"/>
        <v>0</v>
      </c>
      <c r="I116" s="124">
        <f t="shared" si="17"/>
        <v>1660</v>
      </c>
      <c r="J116" s="125">
        <f t="shared" si="17"/>
        <v>0</v>
      </c>
      <c r="K116" s="124">
        <f t="shared" si="17"/>
        <v>1855</v>
      </c>
      <c r="L116" s="124">
        <f t="shared" si="17"/>
        <v>1855</v>
      </c>
    </row>
    <row r="117" spans="3:12" ht="9.75" customHeight="1">
      <c r="C117" s="29"/>
      <c r="D117" s="80"/>
      <c r="E117" s="80"/>
      <c r="F117" s="80"/>
      <c r="G117" s="80"/>
      <c r="H117" s="80"/>
      <c r="I117" s="80"/>
      <c r="J117" s="80"/>
      <c r="K117" s="80"/>
      <c r="L117" s="80"/>
    </row>
    <row r="118" spans="2:12" ht="12.75" customHeight="1">
      <c r="B118" s="4">
        <v>45</v>
      </c>
      <c r="C118" s="29" t="s">
        <v>69</v>
      </c>
      <c r="D118" s="80"/>
      <c r="E118" s="80"/>
      <c r="F118" s="80"/>
      <c r="G118" s="80"/>
      <c r="H118" s="80"/>
      <c r="I118" s="80"/>
      <c r="J118" s="80"/>
      <c r="K118" s="80"/>
      <c r="L118" s="80"/>
    </row>
    <row r="119" spans="2:12" ht="12.75" customHeight="1">
      <c r="B119" s="4" t="s">
        <v>82</v>
      </c>
      <c r="C119" s="29" t="s">
        <v>17</v>
      </c>
      <c r="D119" s="120">
        <v>0</v>
      </c>
      <c r="E119" s="104">
        <v>732</v>
      </c>
      <c r="F119" s="120">
        <v>0</v>
      </c>
      <c r="G119" s="104">
        <v>1103</v>
      </c>
      <c r="H119" s="120">
        <v>0</v>
      </c>
      <c r="I119" s="104">
        <v>1103</v>
      </c>
      <c r="J119" s="120">
        <v>0</v>
      </c>
      <c r="K119" s="104">
        <v>1112</v>
      </c>
      <c r="L119" s="104">
        <f>SUM(J119:K119)</f>
        <v>1112</v>
      </c>
    </row>
    <row r="120" spans="2:12" ht="12.75" customHeight="1">
      <c r="B120" s="4" t="s">
        <v>83</v>
      </c>
      <c r="C120" s="29" t="s">
        <v>19</v>
      </c>
      <c r="D120" s="120">
        <v>0</v>
      </c>
      <c r="E120" s="120">
        <v>0</v>
      </c>
      <c r="F120" s="120">
        <v>0</v>
      </c>
      <c r="G120" s="104">
        <v>45</v>
      </c>
      <c r="H120" s="120">
        <v>0</v>
      </c>
      <c r="I120" s="104">
        <v>45</v>
      </c>
      <c r="J120" s="120">
        <v>0</v>
      </c>
      <c r="K120" s="104">
        <v>45</v>
      </c>
      <c r="L120" s="104">
        <f>SUM(J120:K120)</f>
        <v>45</v>
      </c>
    </row>
    <row r="121" spans="2:12" ht="12.75" customHeight="1">
      <c r="B121" s="4" t="s">
        <v>84</v>
      </c>
      <c r="C121" s="29" t="s">
        <v>21</v>
      </c>
      <c r="D121" s="120">
        <v>0</v>
      </c>
      <c r="E121" s="104">
        <v>104</v>
      </c>
      <c r="F121" s="120">
        <v>0</v>
      </c>
      <c r="G121" s="104">
        <v>160</v>
      </c>
      <c r="H121" s="120">
        <v>0</v>
      </c>
      <c r="I121" s="104">
        <v>160</v>
      </c>
      <c r="J121" s="120">
        <v>0</v>
      </c>
      <c r="K121" s="104">
        <v>160</v>
      </c>
      <c r="L121" s="104">
        <f>SUM(J121:K121)</f>
        <v>160</v>
      </c>
    </row>
    <row r="122" spans="1:12" ht="12.75" customHeight="1">
      <c r="A122" s="62" t="s">
        <v>11</v>
      </c>
      <c r="B122" s="1">
        <v>45</v>
      </c>
      <c r="C122" s="30" t="s">
        <v>69</v>
      </c>
      <c r="D122" s="125">
        <f aca="true" t="shared" si="18" ref="D122:L122">SUM(D119:D121)</f>
        <v>0</v>
      </c>
      <c r="E122" s="124">
        <f t="shared" si="18"/>
        <v>836</v>
      </c>
      <c r="F122" s="125">
        <f t="shared" si="18"/>
        <v>0</v>
      </c>
      <c r="G122" s="124">
        <f t="shared" si="18"/>
        <v>1308</v>
      </c>
      <c r="H122" s="125">
        <f t="shared" si="18"/>
        <v>0</v>
      </c>
      <c r="I122" s="124">
        <f t="shared" si="18"/>
        <v>1308</v>
      </c>
      <c r="J122" s="125">
        <f t="shared" si="18"/>
        <v>0</v>
      </c>
      <c r="K122" s="124">
        <f t="shared" si="18"/>
        <v>1317</v>
      </c>
      <c r="L122" s="124">
        <f t="shared" si="18"/>
        <v>1317</v>
      </c>
    </row>
    <row r="123" spans="1:12" ht="9.75" customHeight="1">
      <c r="A123" s="62"/>
      <c r="B123" s="1"/>
      <c r="C123" s="30"/>
      <c r="D123" s="82"/>
      <c r="E123" s="82"/>
      <c r="F123" s="82"/>
      <c r="G123" s="82"/>
      <c r="H123" s="82"/>
      <c r="I123" s="82"/>
      <c r="J123" s="82"/>
      <c r="K123" s="82"/>
      <c r="L123" s="82"/>
    </row>
    <row r="124" spans="1:12" ht="12.75" customHeight="1">
      <c r="A124" s="62"/>
      <c r="B124" s="1">
        <v>46</v>
      </c>
      <c r="C124" s="30" t="s">
        <v>24</v>
      </c>
      <c r="D124" s="82"/>
      <c r="E124" s="82"/>
      <c r="F124" s="82"/>
      <c r="G124" s="82"/>
      <c r="H124" s="82"/>
      <c r="I124" s="82"/>
      <c r="J124" s="82"/>
      <c r="K124" s="82"/>
      <c r="L124" s="82"/>
    </row>
    <row r="125" spans="1:12" ht="12.75" customHeight="1">
      <c r="A125" s="62"/>
      <c r="B125" s="1" t="s">
        <v>85</v>
      </c>
      <c r="C125" s="30" t="s">
        <v>17</v>
      </c>
      <c r="D125" s="114">
        <v>0</v>
      </c>
      <c r="E125" s="106">
        <v>637</v>
      </c>
      <c r="F125" s="114">
        <v>0</v>
      </c>
      <c r="G125" s="106">
        <v>590</v>
      </c>
      <c r="H125" s="114">
        <v>0</v>
      </c>
      <c r="I125" s="106">
        <v>590</v>
      </c>
      <c r="J125" s="114">
        <v>0</v>
      </c>
      <c r="K125" s="106">
        <v>471</v>
      </c>
      <c r="L125" s="106">
        <f>SUM(J125:K125)</f>
        <v>471</v>
      </c>
    </row>
    <row r="126" spans="2:12" ht="12.75" customHeight="1">
      <c r="B126" s="4" t="s">
        <v>86</v>
      </c>
      <c r="C126" s="29" t="s">
        <v>19</v>
      </c>
      <c r="D126" s="120">
        <v>0</v>
      </c>
      <c r="E126" s="104">
        <v>20</v>
      </c>
      <c r="F126" s="120">
        <v>0</v>
      </c>
      <c r="G126" s="104">
        <v>25</v>
      </c>
      <c r="H126" s="120">
        <v>0</v>
      </c>
      <c r="I126" s="104">
        <v>25</v>
      </c>
      <c r="J126" s="120">
        <v>0</v>
      </c>
      <c r="K126" s="104">
        <v>25</v>
      </c>
      <c r="L126" s="104">
        <f>SUM(J126:K126)</f>
        <v>25</v>
      </c>
    </row>
    <row r="127" spans="2:12" ht="12.75" customHeight="1">
      <c r="B127" s="4" t="s">
        <v>87</v>
      </c>
      <c r="C127" s="29" t="s">
        <v>21</v>
      </c>
      <c r="D127" s="120">
        <v>0</v>
      </c>
      <c r="E127" s="104">
        <v>120</v>
      </c>
      <c r="F127" s="120">
        <v>0</v>
      </c>
      <c r="G127" s="104">
        <v>130</v>
      </c>
      <c r="H127" s="120">
        <v>0</v>
      </c>
      <c r="I127" s="104">
        <v>130</v>
      </c>
      <c r="J127" s="120">
        <v>0</v>
      </c>
      <c r="K127" s="104">
        <v>130</v>
      </c>
      <c r="L127" s="104">
        <f>SUM(J127:K127)</f>
        <v>130</v>
      </c>
    </row>
    <row r="128" spans="1:12" ht="12.75" customHeight="1">
      <c r="A128" s="63" t="s">
        <v>11</v>
      </c>
      <c r="B128" s="4">
        <v>46</v>
      </c>
      <c r="C128" s="29" t="s">
        <v>24</v>
      </c>
      <c r="D128" s="125">
        <f aca="true" t="shared" si="19" ref="D128:L128">SUM(D125:D127)</f>
        <v>0</v>
      </c>
      <c r="E128" s="124">
        <f t="shared" si="19"/>
        <v>777</v>
      </c>
      <c r="F128" s="125">
        <f t="shared" si="19"/>
        <v>0</v>
      </c>
      <c r="G128" s="124">
        <f t="shared" si="19"/>
        <v>745</v>
      </c>
      <c r="H128" s="125">
        <f t="shared" si="19"/>
        <v>0</v>
      </c>
      <c r="I128" s="124">
        <f t="shared" si="19"/>
        <v>745</v>
      </c>
      <c r="J128" s="125">
        <f t="shared" si="19"/>
        <v>0</v>
      </c>
      <c r="K128" s="124">
        <f t="shared" si="19"/>
        <v>626</v>
      </c>
      <c r="L128" s="124">
        <f t="shared" si="19"/>
        <v>626</v>
      </c>
    </row>
    <row r="129" spans="2:12" ht="9.75" customHeight="1">
      <c r="B129" s="22"/>
      <c r="C129" s="29"/>
      <c r="D129" s="80"/>
      <c r="E129" s="80"/>
      <c r="F129" s="80"/>
      <c r="G129" s="80"/>
      <c r="H129" s="80"/>
      <c r="I129" s="80"/>
      <c r="J129" s="80"/>
      <c r="K129" s="80"/>
      <c r="L129" s="80"/>
    </row>
    <row r="130" spans="2:12" ht="12.75" customHeight="1">
      <c r="B130" s="4">
        <v>47</v>
      </c>
      <c r="C130" s="29" t="s">
        <v>78</v>
      </c>
      <c r="D130" s="80"/>
      <c r="E130" s="80"/>
      <c r="F130" s="80"/>
      <c r="G130" s="80"/>
      <c r="H130" s="80"/>
      <c r="I130" s="80"/>
      <c r="J130" s="80"/>
      <c r="K130" s="80"/>
      <c r="L130" s="80"/>
    </row>
    <row r="131" spans="1:12" ht="12.75" customHeight="1">
      <c r="A131" s="62"/>
      <c r="B131" s="1" t="s">
        <v>88</v>
      </c>
      <c r="C131" s="30" t="s">
        <v>17</v>
      </c>
      <c r="D131" s="114">
        <v>0</v>
      </c>
      <c r="E131" s="106">
        <v>776</v>
      </c>
      <c r="F131" s="114">
        <v>0</v>
      </c>
      <c r="G131" s="106">
        <v>784</v>
      </c>
      <c r="H131" s="114">
        <v>0</v>
      </c>
      <c r="I131" s="106">
        <v>784</v>
      </c>
      <c r="J131" s="114">
        <v>0</v>
      </c>
      <c r="K131" s="106">
        <v>1016</v>
      </c>
      <c r="L131" s="106">
        <f>SUM(J131:K131)</f>
        <v>1016</v>
      </c>
    </row>
    <row r="132" spans="1:12" ht="12.75" customHeight="1">
      <c r="A132" s="62"/>
      <c r="B132" s="1" t="s">
        <v>89</v>
      </c>
      <c r="C132" s="30" t="s">
        <v>19</v>
      </c>
      <c r="D132" s="114">
        <v>0</v>
      </c>
      <c r="E132" s="114">
        <v>0</v>
      </c>
      <c r="F132" s="114">
        <v>0</v>
      </c>
      <c r="G132" s="106">
        <v>30</v>
      </c>
      <c r="H132" s="114">
        <v>0</v>
      </c>
      <c r="I132" s="106">
        <v>30</v>
      </c>
      <c r="J132" s="114">
        <v>0</v>
      </c>
      <c r="K132" s="106">
        <v>30</v>
      </c>
      <c r="L132" s="106">
        <f>SUM(J132:K132)</f>
        <v>30</v>
      </c>
    </row>
    <row r="133" spans="1:12" ht="12.75" customHeight="1">
      <c r="A133" s="70"/>
      <c r="B133" s="159" t="s">
        <v>90</v>
      </c>
      <c r="C133" s="61" t="s">
        <v>21</v>
      </c>
      <c r="D133" s="121">
        <v>0</v>
      </c>
      <c r="E133" s="134">
        <v>70</v>
      </c>
      <c r="F133" s="121">
        <v>0</v>
      </c>
      <c r="G133" s="134">
        <v>150</v>
      </c>
      <c r="H133" s="121">
        <v>0</v>
      </c>
      <c r="I133" s="134">
        <v>150</v>
      </c>
      <c r="J133" s="121">
        <v>0</v>
      </c>
      <c r="K133" s="134">
        <v>150</v>
      </c>
      <c r="L133" s="134">
        <f>SUM(J133:K133)</f>
        <v>150</v>
      </c>
    </row>
    <row r="134" spans="1:12" ht="12.75" customHeight="1">
      <c r="A134" s="63" t="s">
        <v>11</v>
      </c>
      <c r="B134" s="4">
        <v>47</v>
      </c>
      <c r="C134" s="29" t="s">
        <v>78</v>
      </c>
      <c r="D134" s="121">
        <f aca="true" t="shared" si="20" ref="D134:L134">SUM(D131:D133)</f>
        <v>0</v>
      </c>
      <c r="E134" s="134">
        <f t="shared" si="20"/>
        <v>846</v>
      </c>
      <c r="F134" s="121">
        <f t="shared" si="20"/>
        <v>0</v>
      </c>
      <c r="G134" s="134">
        <f t="shared" si="20"/>
        <v>964</v>
      </c>
      <c r="H134" s="121">
        <f t="shared" si="20"/>
        <v>0</v>
      </c>
      <c r="I134" s="134">
        <f t="shared" si="20"/>
        <v>964</v>
      </c>
      <c r="J134" s="121">
        <f t="shared" si="20"/>
        <v>0</v>
      </c>
      <c r="K134" s="134">
        <f t="shared" si="20"/>
        <v>1196</v>
      </c>
      <c r="L134" s="134">
        <f t="shared" si="20"/>
        <v>1196</v>
      </c>
    </row>
    <row r="135" spans="2:12" ht="12.75">
      <c r="B135" s="22"/>
      <c r="C135" s="29"/>
      <c r="D135" s="80"/>
      <c r="E135" s="80"/>
      <c r="F135" s="80"/>
      <c r="G135" s="80"/>
      <c r="H135" s="80"/>
      <c r="I135" s="80"/>
      <c r="J135" s="80"/>
      <c r="K135" s="80"/>
      <c r="L135" s="80"/>
    </row>
    <row r="136" spans="2:12" ht="12.75" customHeight="1">
      <c r="B136" s="4">
        <v>48</v>
      </c>
      <c r="C136" s="29" t="s">
        <v>29</v>
      </c>
      <c r="D136" s="80"/>
      <c r="E136" s="80"/>
      <c r="F136" s="80"/>
      <c r="G136" s="80"/>
      <c r="H136" s="80"/>
      <c r="I136" s="80"/>
      <c r="J136" s="80"/>
      <c r="K136" s="80"/>
      <c r="L136" s="80"/>
    </row>
    <row r="137" spans="1:12" ht="12.75" customHeight="1">
      <c r="A137" s="62"/>
      <c r="B137" s="1" t="s">
        <v>91</v>
      </c>
      <c r="C137" s="30" t="s">
        <v>17</v>
      </c>
      <c r="D137" s="114">
        <v>0</v>
      </c>
      <c r="E137" s="106">
        <v>437</v>
      </c>
      <c r="F137" s="114">
        <v>0</v>
      </c>
      <c r="G137" s="106">
        <v>502</v>
      </c>
      <c r="H137" s="114">
        <v>0</v>
      </c>
      <c r="I137" s="106">
        <v>502</v>
      </c>
      <c r="J137" s="114">
        <v>0</v>
      </c>
      <c r="K137" s="106">
        <v>570</v>
      </c>
      <c r="L137" s="106">
        <f>SUM(J137:K137)</f>
        <v>570</v>
      </c>
    </row>
    <row r="138" spans="1:12" ht="12.75" customHeight="1">
      <c r="A138" s="62"/>
      <c r="B138" s="1" t="s">
        <v>92</v>
      </c>
      <c r="C138" s="30" t="s">
        <v>19</v>
      </c>
      <c r="D138" s="114">
        <v>0</v>
      </c>
      <c r="E138" s="106">
        <v>3</v>
      </c>
      <c r="F138" s="114">
        <v>0</v>
      </c>
      <c r="G138" s="106">
        <v>25</v>
      </c>
      <c r="H138" s="114">
        <v>0</v>
      </c>
      <c r="I138" s="106">
        <v>25</v>
      </c>
      <c r="J138" s="114">
        <v>0</v>
      </c>
      <c r="K138" s="106">
        <v>25</v>
      </c>
      <c r="L138" s="106">
        <f>SUM(J138:K138)</f>
        <v>25</v>
      </c>
    </row>
    <row r="139" spans="1:12" ht="12.75" customHeight="1">
      <c r="A139" s="62"/>
      <c r="B139" s="1" t="s">
        <v>93</v>
      </c>
      <c r="C139" s="30" t="s">
        <v>21</v>
      </c>
      <c r="D139" s="114">
        <v>0</v>
      </c>
      <c r="E139" s="106">
        <v>157</v>
      </c>
      <c r="F139" s="114">
        <v>0</v>
      </c>
      <c r="G139" s="106">
        <v>170</v>
      </c>
      <c r="H139" s="114">
        <v>0</v>
      </c>
      <c r="I139" s="106">
        <v>170</v>
      </c>
      <c r="J139" s="114">
        <v>0</v>
      </c>
      <c r="K139" s="106">
        <v>170</v>
      </c>
      <c r="L139" s="106">
        <f>SUM(J139:K139)</f>
        <v>170</v>
      </c>
    </row>
    <row r="140" spans="1:12" ht="12.75" customHeight="1">
      <c r="A140" s="62" t="s">
        <v>11</v>
      </c>
      <c r="B140" s="1">
        <v>48</v>
      </c>
      <c r="C140" s="30" t="s">
        <v>29</v>
      </c>
      <c r="D140" s="125">
        <f aca="true" t="shared" si="21" ref="D140:L140">SUM(D137:D139)</f>
        <v>0</v>
      </c>
      <c r="E140" s="124">
        <f t="shared" si="21"/>
        <v>597</v>
      </c>
      <c r="F140" s="125">
        <f t="shared" si="21"/>
        <v>0</v>
      </c>
      <c r="G140" s="124">
        <f t="shared" si="21"/>
        <v>697</v>
      </c>
      <c r="H140" s="125">
        <f t="shared" si="21"/>
        <v>0</v>
      </c>
      <c r="I140" s="124">
        <f t="shared" si="21"/>
        <v>697</v>
      </c>
      <c r="J140" s="125">
        <f t="shared" si="21"/>
        <v>0</v>
      </c>
      <c r="K140" s="124">
        <f t="shared" si="21"/>
        <v>765</v>
      </c>
      <c r="L140" s="124">
        <f t="shared" si="21"/>
        <v>765</v>
      </c>
    </row>
    <row r="141" spans="1:12" ht="25.5">
      <c r="A141" s="62" t="s">
        <v>11</v>
      </c>
      <c r="B141" s="1">
        <v>60</v>
      </c>
      <c r="C141" s="30" t="s">
        <v>132</v>
      </c>
      <c r="D141" s="125">
        <f aca="true" t="shared" si="22" ref="D141:L141">D140+D134+D128+D122+D116</f>
        <v>0</v>
      </c>
      <c r="E141" s="124">
        <f t="shared" si="22"/>
        <v>4445</v>
      </c>
      <c r="F141" s="125">
        <f t="shared" si="22"/>
        <v>0</v>
      </c>
      <c r="G141" s="124">
        <f t="shared" si="22"/>
        <v>5374</v>
      </c>
      <c r="H141" s="125">
        <f t="shared" si="22"/>
        <v>0</v>
      </c>
      <c r="I141" s="124">
        <f t="shared" si="22"/>
        <v>5374</v>
      </c>
      <c r="J141" s="125">
        <f t="shared" si="22"/>
        <v>0</v>
      </c>
      <c r="K141" s="124">
        <f t="shared" si="22"/>
        <v>5759</v>
      </c>
      <c r="L141" s="124">
        <f t="shared" si="22"/>
        <v>5759</v>
      </c>
    </row>
    <row r="142" spans="1:12" ht="12.75">
      <c r="A142" s="63" t="s">
        <v>11</v>
      </c>
      <c r="B142" s="47">
        <v>0.001</v>
      </c>
      <c r="C142" s="39" t="s">
        <v>14</v>
      </c>
      <c r="D142" s="125">
        <f aca="true" t="shared" si="23" ref="D142:L142">D141</f>
        <v>0</v>
      </c>
      <c r="E142" s="124">
        <f t="shared" si="23"/>
        <v>4445</v>
      </c>
      <c r="F142" s="125">
        <f t="shared" si="23"/>
        <v>0</v>
      </c>
      <c r="G142" s="124">
        <f t="shared" si="23"/>
        <v>5374</v>
      </c>
      <c r="H142" s="125">
        <f t="shared" si="23"/>
        <v>0</v>
      </c>
      <c r="I142" s="124">
        <f t="shared" si="23"/>
        <v>5374</v>
      </c>
      <c r="J142" s="125">
        <f t="shared" si="23"/>
        <v>0</v>
      </c>
      <c r="K142" s="124">
        <f t="shared" si="23"/>
        <v>5759</v>
      </c>
      <c r="L142" s="124">
        <f t="shared" si="23"/>
        <v>5759</v>
      </c>
    </row>
    <row r="143" spans="2:12" ht="12.75">
      <c r="B143" s="47"/>
      <c r="C143" s="39"/>
      <c r="D143" s="82"/>
      <c r="E143" s="82"/>
      <c r="F143" s="82"/>
      <c r="G143" s="82"/>
      <c r="H143" s="82"/>
      <c r="I143" s="82"/>
      <c r="J143" s="82"/>
      <c r="K143" s="82"/>
      <c r="L143" s="82"/>
    </row>
    <row r="144" spans="2:12" ht="12.75">
      <c r="B144" s="47">
        <v>0.8</v>
      </c>
      <c r="C144" s="39" t="s">
        <v>101</v>
      </c>
      <c r="D144" s="82"/>
      <c r="E144" s="82"/>
      <c r="F144" s="82"/>
      <c r="G144" s="82"/>
      <c r="H144" s="82"/>
      <c r="I144" s="82"/>
      <c r="J144" s="82"/>
      <c r="K144" s="82"/>
      <c r="L144" s="82"/>
    </row>
    <row r="145" spans="1:12" ht="25.5">
      <c r="A145" s="23"/>
      <c r="B145" s="1">
        <v>61</v>
      </c>
      <c r="C145" s="23" t="s">
        <v>106</v>
      </c>
      <c r="D145" s="82"/>
      <c r="E145" s="82"/>
      <c r="F145" s="82"/>
      <c r="G145" s="82"/>
      <c r="H145" s="82"/>
      <c r="I145" s="82"/>
      <c r="J145" s="82"/>
      <c r="K145" s="82"/>
      <c r="L145" s="82"/>
    </row>
    <row r="146" spans="1:12" ht="12.75">
      <c r="A146" s="23"/>
      <c r="B146" s="1" t="s">
        <v>49</v>
      </c>
      <c r="C146" s="23" t="s">
        <v>21</v>
      </c>
      <c r="D146" s="114">
        <v>0</v>
      </c>
      <c r="E146" s="114">
        <v>0</v>
      </c>
      <c r="F146" s="114">
        <v>0</v>
      </c>
      <c r="G146" s="114">
        <v>0</v>
      </c>
      <c r="H146" s="114">
        <v>0</v>
      </c>
      <c r="I146" s="114">
        <v>0</v>
      </c>
      <c r="J146" s="114">
        <v>0</v>
      </c>
      <c r="K146" s="114">
        <v>0</v>
      </c>
      <c r="L146" s="114">
        <f>SUM(J146:K146)</f>
        <v>0</v>
      </c>
    </row>
    <row r="147" spans="1:12" ht="12.75">
      <c r="A147" s="23" t="s">
        <v>11</v>
      </c>
      <c r="B147" s="47">
        <v>0.8</v>
      </c>
      <c r="C147" s="39" t="s">
        <v>101</v>
      </c>
      <c r="D147" s="125">
        <f aca="true" t="shared" si="24" ref="D147:L147">D146</f>
        <v>0</v>
      </c>
      <c r="E147" s="125">
        <f t="shared" si="24"/>
        <v>0</v>
      </c>
      <c r="F147" s="125">
        <f t="shared" si="24"/>
        <v>0</v>
      </c>
      <c r="G147" s="125">
        <f t="shared" si="24"/>
        <v>0</v>
      </c>
      <c r="H147" s="125">
        <f t="shared" si="24"/>
        <v>0</v>
      </c>
      <c r="I147" s="125">
        <f t="shared" si="24"/>
        <v>0</v>
      </c>
      <c r="J147" s="125">
        <f t="shared" si="24"/>
        <v>0</v>
      </c>
      <c r="K147" s="125">
        <f t="shared" si="24"/>
        <v>0</v>
      </c>
      <c r="L147" s="125">
        <f t="shared" si="24"/>
        <v>0</v>
      </c>
    </row>
    <row r="148" spans="1:12" ht="12.75">
      <c r="A148" s="23" t="s">
        <v>11</v>
      </c>
      <c r="B148" s="40">
        <v>3456</v>
      </c>
      <c r="C148" s="52" t="s">
        <v>1</v>
      </c>
      <c r="D148" s="117">
        <f aca="true" t="shared" si="25" ref="D148:L148">D141+D147</f>
        <v>0</v>
      </c>
      <c r="E148" s="118">
        <f t="shared" si="25"/>
        <v>4445</v>
      </c>
      <c r="F148" s="117">
        <f t="shared" si="25"/>
        <v>0</v>
      </c>
      <c r="G148" s="118">
        <f t="shared" si="25"/>
        <v>5374</v>
      </c>
      <c r="H148" s="117">
        <f t="shared" si="25"/>
        <v>0</v>
      </c>
      <c r="I148" s="118">
        <f t="shared" si="25"/>
        <v>5374</v>
      </c>
      <c r="J148" s="117">
        <f t="shared" si="25"/>
        <v>0</v>
      </c>
      <c r="K148" s="118">
        <f t="shared" si="25"/>
        <v>5759</v>
      </c>
      <c r="L148" s="118">
        <f t="shared" si="25"/>
        <v>5759</v>
      </c>
    </row>
    <row r="149" spans="1:12" ht="12.75">
      <c r="A149" s="23"/>
      <c r="B149" s="40"/>
      <c r="C149" s="52"/>
      <c r="D149" s="76"/>
      <c r="E149" s="76"/>
      <c r="F149" s="78"/>
      <c r="G149" s="78"/>
      <c r="H149" s="78"/>
      <c r="I149" s="78"/>
      <c r="J149" s="78"/>
      <c r="K149" s="78"/>
      <c r="L149" s="78"/>
    </row>
    <row r="150" spans="1:12" ht="12.75" customHeight="1">
      <c r="A150" s="63" t="s">
        <v>13</v>
      </c>
      <c r="B150" s="48">
        <v>3475</v>
      </c>
      <c r="C150" s="34" t="s">
        <v>2</v>
      </c>
      <c r="D150" s="83"/>
      <c r="E150" s="83"/>
      <c r="F150" s="83"/>
      <c r="G150" s="83"/>
      <c r="H150" s="83"/>
      <c r="I150" s="83"/>
      <c r="J150" s="83"/>
      <c r="K150" s="83"/>
      <c r="L150" s="83"/>
    </row>
    <row r="151" spans="1:12" ht="12.75" customHeight="1">
      <c r="A151" s="62"/>
      <c r="B151" s="139">
        <v>0.106</v>
      </c>
      <c r="C151" s="140" t="s">
        <v>58</v>
      </c>
      <c r="D151" s="141"/>
      <c r="E151" s="141"/>
      <c r="F151" s="141"/>
      <c r="G151" s="141"/>
      <c r="H151" s="141"/>
      <c r="I151" s="141"/>
      <c r="J151" s="141"/>
      <c r="K151" s="141"/>
      <c r="L151" s="141"/>
    </row>
    <row r="152" spans="1:12" ht="12.75" customHeight="1">
      <c r="A152" s="62"/>
      <c r="B152" s="108">
        <v>60</v>
      </c>
      <c r="C152" s="32" t="s">
        <v>59</v>
      </c>
      <c r="D152" s="141"/>
      <c r="E152" s="141"/>
      <c r="F152" s="141"/>
      <c r="G152" s="141"/>
      <c r="H152" s="141"/>
      <c r="I152" s="141"/>
      <c r="J152" s="141"/>
      <c r="K152" s="141"/>
      <c r="L152" s="141"/>
    </row>
    <row r="153" spans="1:12" ht="12.75" customHeight="1">
      <c r="A153" s="62"/>
      <c r="B153" s="160" t="s">
        <v>43</v>
      </c>
      <c r="C153" s="32" t="s">
        <v>17</v>
      </c>
      <c r="D153" s="113">
        <v>0</v>
      </c>
      <c r="E153" s="113">
        <v>0</v>
      </c>
      <c r="F153" s="113">
        <v>0</v>
      </c>
      <c r="G153" s="113">
        <v>0</v>
      </c>
      <c r="H153" s="113">
        <v>0</v>
      </c>
      <c r="I153" s="113">
        <v>0</v>
      </c>
      <c r="J153" s="113">
        <v>0</v>
      </c>
      <c r="K153" s="113">
        <v>0</v>
      </c>
      <c r="L153" s="113">
        <f>SUM(J153:K153)</f>
        <v>0</v>
      </c>
    </row>
    <row r="154" spans="2:12" ht="13.5" customHeight="1">
      <c r="B154" s="161" t="s">
        <v>45</v>
      </c>
      <c r="C154" s="31" t="s">
        <v>21</v>
      </c>
      <c r="D154" s="107">
        <v>235</v>
      </c>
      <c r="E154" s="115">
        <v>0</v>
      </c>
      <c r="F154" s="107">
        <v>294</v>
      </c>
      <c r="G154" s="115">
        <v>0</v>
      </c>
      <c r="H154" s="107">
        <v>294</v>
      </c>
      <c r="I154" s="115">
        <v>0</v>
      </c>
      <c r="J154" s="107">
        <v>464</v>
      </c>
      <c r="K154" s="115">
        <v>0</v>
      </c>
      <c r="L154" s="107">
        <f>SUM(J154:K154)</f>
        <v>464</v>
      </c>
    </row>
    <row r="155" spans="1:12" ht="13.5" customHeight="1">
      <c r="A155" s="63" t="s">
        <v>11</v>
      </c>
      <c r="B155" s="33">
        <v>60</v>
      </c>
      <c r="C155" s="31" t="s">
        <v>59</v>
      </c>
      <c r="D155" s="118">
        <f aca="true" t="shared" si="26" ref="D155:L155">SUM(D153:D154)</f>
        <v>235</v>
      </c>
      <c r="E155" s="117">
        <f t="shared" si="26"/>
        <v>0</v>
      </c>
      <c r="F155" s="118">
        <f t="shared" si="26"/>
        <v>294</v>
      </c>
      <c r="G155" s="117">
        <f t="shared" si="26"/>
        <v>0</v>
      </c>
      <c r="H155" s="118">
        <f t="shared" si="26"/>
        <v>294</v>
      </c>
      <c r="I155" s="117">
        <f t="shared" si="26"/>
        <v>0</v>
      </c>
      <c r="J155" s="118">
        <f t="shared" si="26"/>
        <v>464</v>
      </c>
      <c r="K155" s="117">
        <f t="shared" si="26"/>
        <v>0</v>
      </c>
      <c r="L155" s="118">
        <f t="shared" si="26"/>
        <v>464</v>
      </c>
    </row>
    <row r="156" spans="2:12" ht="10.5" customHeight="1">
      <c r="B156" s="33"/>
      <c r="C156" s="31"/>
      <c r="D156" s="85"/>
      <c r="E156" s="85"/>
      <c r="F156" s="85"/>
      <c r="G156" s="85"/>
      <c r="H156" s="85"/>
      <c r="I156" s="85"/>
      <c r="J156" s="85"/>
      <c r="K156" s="85"/>
      <c r="L156" s="85"/>
    </row>
    <row r="157" spans="1:12" ht="13.5" customHeight="1">
      <c r="A157" s="62"/>
      <c r="B157" s="108">
        <v>62</v>
      </c>
      <c r="C157" s="32" t="s">
        <v>113</v>
      </c>
      <c r="D157" s="76"/>
      <c r="E157" s="76"/>
      <c r="F157" s="76"/>
      <c r="G157" s="76"/>
      <c r="H157" s="76"/>
      <c r="I157" s="76"/>
      <c r="J157" s="76"/>
      <c r="K157" s="76"/>
      <c r="L157" s="76"/>
    </row>
    <row r="158" spans="1:12" ht="13.5" customHeight="1">
      <c r="A158" s="62"/>
      <c r="B158" s="160" t="s">
        <v>116</v>
      </c>
      <c r="C158" s="32" t="s">
        <v>17</v>
      </c>
      <c r="D158" s="113">
        <v>0</v>
      </c>
      <c r="E158" s="105">
        <v>4942</v>
      </c>
      <c r="F158" s="113">
        <v>0</v>
      </c>
      <c r="G158" s="105">
        <v>4812</v>
      </c>
      <c r="H158" s="113">
        <v>0</v>
      </c>
      <c r="I158" s="105">
        <v>4812</v>
      </c>
      <c r="J158" s="113">
        <v>0</v>
      </c>
      <c r="K158" s="105">
        <v>5027</v>
      </c>
      <c r="L158" s="105">
        <f>SUM(J158:K158)</f>
        <v>5027</v>
      </c>
    </row>
    <row r="159" spans="1:12" ht="13.5" customHeight="1">
      <c r="A159" s="62"/>
      <c r="B159" s="160" t="s">
        <v>117</v>
      </c>
      <c r="C159" s="32" t="s">
        <v>19</v>
      </c>
      <c r="D159" s="113">
        <v>0</v>
      </c>
      <c r="E159" s="105">
        <v>49</v>
      </c>
      <c r="F159" s="113">
        <v>0</v>
      </c>
      <c r="G159" s="105">
        <v>70</v>
      </c>
      <c r="H159" s="113">
        <v>0</v>
      </c>
      <c r="I159" s="105">
        <v>70</v>
      </c>
      <c r="J159" s="113">
        <v>0</v>
      </c>
      <c r="K159" s="105">
        <v>70</v>
      </c>
      <c r="L159" s="105">
        <f>SUM(J159:K159)</f>
        <v>70</v>
      </c>
    </row>
    <row r="160" spans="2:12" ht="13.5" customHeight="1">
      <c r="B160" s="161" t="s">
        <v>118</v>
      </c>
      <c r="C160" s="31" t="s">
        <v>21</v>
      </c>
      <c r="D160" s="113">
        <v>0</v>
      </c>
      <c r="E160" s="105">
        <v>579</v>
      </c>
      <c r="F160" s="113">
        <v>0</v>
      </c>
      <c r="G160" s="105">
        <v>700</v>
      </c>
      <c r="H160" s="113">
        <v>0</v>
      </c>
      <c r="I160" s="105">
        <v>700</v>
      </c>
      <c r="J160" s="113">
        <v>0</v>
      </c>
      <c r="K160" s="105">
        <v>700</v>
      </c>
      <c r="L160" s="105">
        <f>SUM(J160:K160)</f>
        <v>700</v>
      </c>
    </row>
    <row r="161" spans="1:12" ht="13.5" customHeight="1">
      <c r="A161" s="62"/>
      <c r="B161" s="160" t="s">
        <v>119</v>
      </c>
      <c r="C161" s="32" t="s">
        <v>148</v>
      </c>
      <c r="D161" s="113">
        <v>0</v>
      </c>
      <c r="E161" s="105">
        <v>60</v>
      </c>
      <c r="F161" s="113">
        <v>0</v>
      </c>
      <c r="G161" s="105">
        <v>95</v>
      </c>
      <c r="H161" s="113">
        <v>0</v>
      </c>
      <c r="I161" s="105">
        <v>95</v>
      </c>
      <c r="J161" s="113">
        <v>0</v>
      </c>
      <c r="K161" s="105">
        <v>95</v>
      </c>
      <c r="L161" s="105">
        <f>SUM(J161:K161)</f>
        <v>95</v>
      </c>
    </row>
    <row r="162" spans="1:12" ht="25.5">
      <c r="A162" s="62"/>
      <c r="B162" s="160" t="s">
        <v>143</v>
      </c>
      <c r="C162" s="32" t="s">
        <v>144</v>
      </c>
      <c r="D162" s="111">
        <v>10</v>
      </c>
      <c r="E162" s="116">
        <v>0</v>
      </c>
      <c r="F162" s="111">
        <v>590</v>
      </c>
      <c r="G162" s="116">
        <v>0</v>
      </c>
      <c r="H162" s="111">
        <v>590</v>
      </c>
      <c r="I162" s="116">
        <v>0</v>
      </c>
      <c r="J162" s="111">
        <v>554</v>
      </c>
      <c r="K162" s="116">
        <v>0</v>
      </c>
      <c r="L162" s="111">
        <f>SUM(J162:K162)</f>
        <v>554</v>
      </c>
    </row>
    <row r="163" spans="1:12" ht="13.5" customHeight="1">
      <c r="A163" s="70" t="s">
        <v>11</v>
      </c>
      <c r="B163" s="150">
        <v>62</v>
      </c>
      <c r="C163" s="142" t="s">
        <v>113</v>
      </c>
      <c r="D163" s="111">
        <f aca="true" t="shared" si="27" ref="D163:K163">SUM(D158:D162)</f>
        <v>10</v>
      </c>
      <c r="E163" s="111">
        <f t="shared" si="27"/>
        <v>5630</v>
      </c>
      <c r="F163" s="111">
        <f t="shared" si="27"/>
        <v>590</v>
      </c>
      <c r="G163" s="111">
        <f t="shared" si="27"/>
        <v>5677</v>
      </c>
      <c r="H163" s="111">
        <f t="shared" si="27"/>
        <v>590</v>
      </c>
      <c r="I163" s="111">
        <f t="shared" si="27"/>
        <v>5677</v>
      </c>
      <c r="J163" s="111">
        <f>SUM(J158:J162)</f>
        <v>554</v>
      </c>
      <c r="K163" s="111">
        <f t="shared" si="27"/>
        <v>5892</v>
      </c>
      <c r="L163" s="111">
        <f>SUM(L158:L162)</f>
        <v>6446</v>
      </c>
    </row>
    <row r="164" spans="1:12" ht="3.75" customHeight="1">
      <c r="A164" s="62"/>
      <c r="B164" s="108"/>
      <c r="C164" s="32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 ht="13.5" customHeight="1">
      <c r="B165" s="33">
        <v>63</v>
      </c>
      <c r="C165" s="32" t="s">
        <v>114</v>
      </c>
      <c r="D165" s="76"/>
      <c r="E165" s="76"/>
      <c r="F165" s="76"/>
      <c r="G165" s="76"/>
      <c r="H165" s="76"/>
      <c r="I165" s="76"/>
      <c r="J165" s="76"/>
      <c r="K165" s="76"/>
      <c r="L165" s="76"/>
    </row>
    <row r="166" spans="2:12" ht="13.5" customHeight="1">
      <c r="B166" s="161" t="s">
        <v>120</v>
      </c>
      <c r="C166" s="31" t="s">
        <v>17</v>
      </c>
      <c r="D166" s="113">
        <v>0</v>
      </c>
      <c r="E166" s="105">
        <v>1965</v>
      </c>
      <c r="F166" s="113">
        <v>0</v>
      </c>
      <c r="G166" s="105">
        <v>2273</v>
      </c>
      <c r="H166" s="113">
        <v>0</v>
      </c>
      <c r="I166" s="105">
        <v>2273</v>
      </c>
      <c r="J166" s="113">
        <v>0</v>
      </c>
      <c r="K166" s="105">
        <v>2597</v>
      </c>
      <c r="L166" s="105">
        <f>SUM(J166:K166)</f>
        <v>2597</v>
      </c>
    </row>
    <row r="167" spans="2:12" ht="13.5" customHeight="1">
      <c r="B167" s="161" t="s">
        <v>121</v>
      </c>
      <c r="C167" s="31" t="s">
        <v>19</v>
      </c>
      <c r="D167" s="113">
        <v>0</v>
      </c>
      <c r="E167" s="105">
        <v>50</v>
      </c>
      <c r="F167" s="113">
        <v>0</v>
      </c>
      <c r="G167" s="105">
        <v>40</v>
      </c>
      <c r="H167" s="113">
        <v>0</v>
      </c>
      <c r="I167" s="105">
        <v>40</v>
      </c>
      <c r="J167" s="113">
        <v>0</v>
      </c>
      <c r="K167" s="105">
        <v>40</v>
      </c>
      <c r="L167" s="105">
        <f>SUM(J167:K167)</f>
        <v>40</v>
      </c>
    </row>
    <row r="168" spans="2:12" ht="13.5" customHeight="1">
      <c r="B168" s="161" t="s">
        <v>122</v>
      </c>
      <c r="C168" s="31" t="s">
        <v>21</v>
      </c>
      <c r="D168" s="113">
        <v>0</v>
      </c>
      <c r="E168" s="105">
        <v>144</v>
      </c>
      <c r="F168" s="113">
        <v>0</v>
      </c>
      <c r="G168" s="105">
        <v>170</v>
      </c>
      <c r="H168" s="113">
        <v>0</v>
      </c>
      <c r="I168" s="105">
        <v>170</v>
      </c>
      <c r="J168" s="113">
        <v>0</v>
      </c>
      <c r="K168" s="105">
        <v>197</v>
      </c>
      <c r="L168" s="105">
        <f>SUM(J168:K168)</f>
        <v>197</v>
      </c>
    </row>
    <row r="169" spans="2:12" ht="13.5" customHeight="1">
      <c r="B169" s="161" t="s">
        <v>134</v>
      </c>
      <c r="C169" s="31" t="s">
        <v>135</v>
      </c>
      <c r="D169" s="113">
        <v>0</v>
      </c>
      <c r="E169" s="105">
        <v>149</v>
      </c>
      <c r="F169" s="113">
        <v>0</v>
      </c>
      <c r="G169" s="105">
        <v>350</v>
      </c>
      <c r="H169" s="113">
        <v>0</v>
      </c>
      <c r="I169" s="105">
        <v>350</v>
      </c>
      <c r="J169" s="113">
        <v>0</v>
      </c>
      <c r="K169" s="105">
        <v>350</v>
      </c>
      <c r="L169" s="105">
        <f>SUM(J169:K169)</f>
        <v>350</v>
      </c>
    </row>
    <row r="170" spans="2:12" ht="13.5" customHeight="1">
      <c r="B170" s="161" t="s">
        <v>123</v>
      </c>
      <c r="C170" s="31" t="s">
        <v>148</v>
      </c>
      <c r="D170" s="113">
        <v>0</v>
      </c>
      <c r="E170" s="113">
        <v>0</v>
      </c>
      <c r="F170" s="113">
        <v>0</v>
      </c>
      <c r="G170" s="105">
        <v>100</v>
      </c>
      <c r="H170" s="113">
        <v>0</v>
      </c>
      <c r="I170" s="105">
        <v>100</v>
      </c>
      <c r="J170" s="113">
        <v>0</v>
      </c>
      <c r="K170" s="105">
        <v>100</v>
      </c>
      <c r="L170" s="105">
        <f>SUM(J170:K170)</f>
        <v>100</v>
      </c>
    </row>
    <row r="171" spans="1:12" ht="13.5" customHeight="1">
      <c r="A171" s="63" t="s">
        <v>11</v>
      </c>
      <c r="B171" s="33">
        <v>63</v>
      </c>
      <c r="C171" s="32" t="s">
        <v>114</v>
      </c>
      <c r="D171" s="117">
        <f aca="true" t="shared" si="28" ref="D171:L171">SUM(D166:D170)</f>
        <v>0</v>
      </c>
      <c r="E171" s="118">
        <f t="shared" si="28"/>
        <v>2308</v>
      </c>
      <c r="F171" s="117">
        <f t="shared" si="28"/>
        <v>0</v>
      </c>
      <c r="G171" s="118">
        <f t="shared" si="28"/>
        <v>2933</v>
      </c>
      <c r="H171" s="117">
        <f t="shared" si="28"/>
        <v>0</v>
      </c>
      <c r="I171" s="118">
        <f t="shared" si="28"/>
        <v>2933</v>
      </c>
      <c r="J171" s="117">
        <f t="shared" si="28"/>
        <v>0</v>
      </c>
      <c r="K171" s="118">
        <f t="shared" si="28"/>
        <v>3284</v>
      </c>
      <c r="L171" s="118">
        <f t="shared" si="28"/>
        <v>3284</v>
      </c>
    </row>
    <row r="172" spans="1:12" ht="13.5" customHeight="1">
      <c r="A172" s="63" t="s">
        <v>11</v>
      </c>
      <c r="B172" s="47">
        <v>0.106</v>
      </c>
      <c r="C172" s="34" t="s">
        <v>58</v>
      </c>
      <c r="D172" s="118">
        <f aca="true" t="shared" si="29" ref="D172:L172">D155+D163+D171</f>
        <v>245</v>
      </c>
      <c r="E172" s="118">
        <f t="shared" si="29"/>
        <v>7938</v>
      </c>
      <c r="F172" s="118">
        <f t="shared" si="29"/>
        <v>884</v>
      </c>
      <c r="G172" s="118">
        <f t="shared" si="29"/>
        <v>8610</v>
      </c>
      <c r="H172" s="118">
        <f t="shared" si="29"/>
        <v>884</v>
      </c>
      <c r="I172" s="118">
        <f t="shared" si="29"/>
        <v>8610</v>
      </c>
      <c r="J172" s="118">
        <f t="shared" si="29"/>
        <v>1018</v>
      </c>
      <c r="K172" s="118">
        <f t="shared" si="29"/>
        <v>9176</v>
      </c>
      <c r="L172" s="118">
        <f t="shared" si="29"/>
        <v>10194</v>
      </c>
    </row>
    <row r="173" spans="1:12" ht="13.5" customHeight="1">
      <c r="A173" s="63" t="s">
        <v>11</v>
      </c>
      <c r="B173" s="48">
        <v>3475</v>
      </c>
      <c r="C173" s="34" t="s">
        <v>2</v>
      </c>
      <c r="D173" s="118">
        <f aca="true" t="shared" si="30" ref="D173:L173">D172</f>
        <v>245</v>
      </c>
      <c r="E173" s="118">
        <f t="shared" si="30"/>
        <v>7938</v>
      </c>
      <c r="F173" s="118">
        <f t="shared" si="30"/>
        <v>884</v>
      </c>
      <c r="G173" s="118">
        <f t="shared" si="30"/>
        <v>8610</v>
      </c>
      <c r="H173" s="118">
        <f t="shared" si="30"/>
        <v>884</v>
      </c>
      <c r="I173" s="118">
        <f t="shared" si="30"/>
        <v>8610</v>
      </c>
      <c r="J173" s="118">
        <f t="shared" si="30"/>
        <v>1018</v>
      </c>
      <c r="K173" s="118">
        <f t="shared" si="30"/>
        <v>9176</v>
      </c>
      <c r="L173" s="118">
        <f t="shared" si="30"/>
        <v>10194</v>
      </c>
    </row>
    <row r="174" spans="1:12" ht="13.5" customHeight="1">
      <c r="A174" s="71" t="s">
        <v>11</v>
      </c>
      <c r="B174" s="37"/>
      <c r="C174" s="38" t="s">
        <v>12</v>
      </c>
      <c r="D174" s="118">
        <f aca="true" t="shared" si="31" ref="D174:L174">D148+D107+D173+D34</f>
        <v>24860</v>
      </c>
      <c r="E174" s="118">
        <f t="shared" si="31"/>
        <v>153840</v>
      </c>
      <c r="F174" s="118">
        <f t="shared" si="31"/>
        <v>27734</v>
      </c>
      <c r="G174" s="118">
        <f t="shared" si="31"/>
        <v>195533</v>
      </c>
      <c r="H174" s="118">
        <f t="shared" si="31"/>
        <v>27734</v>
      </c>
      <c r="I174" s="118">
        <f t="shared" si="31"/>
        <v>195533</v>
      </c>
      <c r="J174" s="118">
        <f t="shared" si="31"/>
        <v>88090</v>
      </c>
      <c r="K174" s="118">
        <f t="shared" si="31"/>
        <v>214276</v>
      </c>
      <c r="L174" s="118">
        <f t="shared" si="31"/>
        <v>302366</v>
      </c>
    </row>
    <row r="175" spans="1:12" ht="10.5" customHeight="1">
      <c r="A175" s="62"/>
      <c r="B175" s="1"/>
      <c r="C175" s="53"/>
      <c r="D175" s="78"/>
      <c r="E175" s="78"/>
      <c r="F175" s="78"/>
      <c r="G175" s="78"/>
      <c r="H175" s="78"/>
      <c r="I175" s="78"/>
      <c r="J175" s="78"/>
      <c r="K175" s="78"/>
      <c r="L175" s="78"/>
    </row>
    <row r="176" spans="3:12" ht="13.5" customHeight="1">
      <c r="C176" s="27" t="s">
        <v>60</v>
      </c>
      <c r="D176" s="77"/>
      <c r="E176" s="77"/>
      <c r="F176" s="78"/>
      <c r="G176" s="78"/>
      <c r="H176" s="78"/>
      <c r="I176" s="78"/>
      <c r="J176" s="78"/>
      <c r="K176" s="78"/>
      <c r="L176" s="78"/>
    </row>
    <row r="177" spans="1:12" s="8" customFormat="1" ht="25.5">
      <c r="A177" s="63" t="s">
        <v>13</v>
      </c>
      <c r="B177" s="49">
        <v>4408</v>
      </c>
      <c r="C177" s="59" t="s">
        <v>105</v>
      </c>
      <c r="D177" s="77"/>
      <c r="E177" s="77"/>
      <c r="F177" s="77"/>
      <c r="G177" s="77"/>
      <c r="H177" s="77"/>
      <c r="I177" s="77"/>
      <c r="J177" s="77"/>
      <c r="K177" s="77"/>
      <c r="L177" s="77"/>
    </row>
    <row r="178" spans="1:12" s="8" customFormat="1" ht="13.5" customHeight="1">
      <c r="A178" s="64"/>
      <c r="B178" s="50">
        <v>1</v>
      </c>
      <c r="C178" s="36" t="s">
        <v>61</v>
      </c>
      <c r="D178" s="77"/>
      <c r="E178" s="77"/>
      <c r="F178" s="77"/>
      <c r="G178" s="77"/>
      <c r="H178" s="77"/>
      <c r="I178" s="77"/>
      <c r="J178" s="77"/>
      <c r="K178" s="77"/>
      <c r="L178" s="77"/>
    </row>
    <row r="179" spans="1:12" s="8" customFormat="1" ht="13.5" customHeight="1">
      <c r="A179" s="64"/>
      <c r="B179" s="51">
        <v>1.101</v>
      </c>
      <c r="C179" s="25" t="s">
        <v>53</v>
      </c>
      <c r="D179" s="93"/>
      <c r="E179" s="93"/>
      <c r="F179" s="77"/>
      <c r="G179" s="77"/>
      <c r="H179" s="77"/>
      <c r="I179" s="77"/>
      <c r="J179" s="77"/>
      <c r="K179" s="77"/>
      <c r="L179" s="77"/>
    </row>
    <row r="180" spans="1:12" s="8" customFormat="1" ht="13.5" customHeight="1">
      <c r="A180" s="129"/>
      <c r="B180" s="130">
        <v>60</v>
      </c>
      <c r="C180" s="36" t="s">
        <v>62</v>
      </c>
      <c r="D180" s="143"/>
      <c r="E180" s="143"/>
      <c r="F180" s="144"/>
      <c r="G180" s="144"/>
      <c r="H180" s="144"/>
      <c r="I180" s="144"/>
      <c r="J180" s="144"/>
      <c r="K180" s="144"/>
      <c r="L180" s="144"/>
    </row>
    <row r="181" spans="1:12" s="8" customFormat="1" ht="13.5" customHeight="1">
      <c r="A181" s="129"/>
      <c r="B181" s="162" t="s">
        <v>63</v>
      </c>
      <c r="C181" s="36" t="s">
        <v>64</v>
      </c>
      <c r="D181" s="114">
        <v>0</v>
      </c>
      <c r="E181" s="113">
        <v>0</v>
      </c>
      <c r="F181" s="106">
        <v>10000</v>
      </c>
      <c r="G181" s="113">
        <v>0</v>
      </c>
      <c r="H181" s="106">
        <v>10000</v>
      </c>
      <c r="I181" s="113">
        <v>0</v>
      </c>
      <c r="J181" s="106">
        <v>2500</v>
      </c>
      <c r="K181" s="113">
        <v>0</v>
      </c>
      <c r="L181" s="105">
        <f>SUM(J181:K181)</f>
        <v>2500</v>
      </c>
    </row>
    <row r="182" spans="1:12" s="8" customFormat="1" ht="10.5" customHeight="1">
      <c r="A182" s="129"/>
      <c r="B182" s="162"/>
      <c r="C182" s="36"/>
      <c r="D182" s="114"/>
      <c r="E182" s="113"/>
      <c r="F182" s="114"/>
      <c r="G182" s="113"/>
      <c r="H182" s="114"/>
      <c r="I182" s="113"/>
      <c r="J182" s="106"/>
      <c r="K182" s="113"/>
      <c r="L182" s="105"/>
    </row>
    <row r="183" spans="1:12" s="8" customFormat="1" ht="25.5">
      <c r="A183" s="129"/>
      <c r="B183" s="130">
        <v>71</v>
      </c>
      <c r="C183" s="36" t="s">
        <v>138</v>
      </c>
      <c r="D183" s="105"/>
      <c r="E183" s="105"/>
      <c r="F183" s="106"/>
      <c r="G183" s="105"/>
      <c r="H183" s="106"/>
      <c r="I183" s="105"/>
      <c r="J183" s="106"/>
      <c r="K183" s="105"/>
      <c r="L183" s="105"/>
    </row>
    <row r="184" spans="1:12" s="8" customFormat="1" ht="13.5" customHeight="1">
      <c r="A184" s="64"/>
      <c r="B184" s="162" t="s">
        <v>136</v>
      </c>
      <c r="C184" s="36" t="s">
        <v>137</v>
      </c>
      <c r="D184" s="107">
        <v>5999</v>
      </c>
      <c r="E184" s="115">
        <v>0</v>
      </c>
      <c r="F184" s="120">
        <v>0</v>
      </c>
      <c r="G184" s="115">
        <v>0</v>
      </c>
      <c r="H184" s="120">
        <v>0</v>
      </c>
      <c r="I184" s="115">
        <v>0</v>
      </c>
      <c r="J184" s="120">
        <v>0</v>
      </c>
      <c r="K184" s="115">
        <v>0</v>
      </c>
      <c r="L184" s="115">
        <f>SUM(J184:K184)</f>
        <v>0</v>
      </c>
    </row>
    <row r="185" spans="1:12" s="8" customFormat="1" ht="13.5" customHeight="1">
      <c r="A185" s="64" t="s">
        <v>11</v>
      </c>
      <c r="B185" s="9">
        <v>60</v>
      </c>
      <c r="C185" s="35" t="s">
        <v>62</v>
      </c>
      <c r="D185" s="118">
        <f aca="true" t="shared" si="32" ref="D185:L185">SUM(D181:D184)</f>
        <v>5999</v>
      </c>
      <c r="E185" s="117">
        <f t="shared" si="32"/>
        <v>0</v>
      </c>
      <c r="F185" s="118">
        <f t="shared" si="32"/>
        <v>10000</v>
      </c>
      <c r="G185" s="117">
        <f t="shared" si="32"/>
        <v>0</v>
      </c>
      <c r="H185" s="118">
        <f t="shared" si="32"/>
        <v>10000</v>
      </c>
      <c r="I185" s="117">
        <f t="shared" si="32"/>
        <v>0</v>
      </c>
      <c r="J185" s="118">
        <f t="shared" si="32"/>
        <v>2500</v>
      </c>
      <c r="K185" s="117">
        <f t="shared" si="32"/>
        <v>0</v>
      </c>
      <c r="L185" s="118">
        <f t="shared" si="32"/>
        <v>2500</v>
      </c>
    </row>
    <row r="186" spans="1:12" s="8" customFormat="1" ht="13.5" customHeight="1">
      <c r="A186" s="64" t="s">
        <v>11</v>
      </c>
      <c r="B186" s="51">
        <v>1.101</v>
      </c>
      <c r="C186" s="25" t="s">
        <v>53</v>
      </c>
      <c r="D186" s="118">
        <f aca="true" t="shared" si="33" ref="D186:L187">D185</f>
        <v>5999</v>
      </c>
      <c r="E186" s="117">
        <f t="shared" si="33"/>
        <v>0</v>
      </c>
      <c r="F186" s="118">
        <f t="shared" si="33"/>
        <v>10000</v>
      </c>
      <c r="G186" s="117">
        <f t="shared" si="33"/>
        <v>0</v>
      </c>
      <c r="H186" s="118">
        <f t="shared" si="33"/>
        <v>10000</v>
      </c>
      <c r="I186" s="117">
        <f t="shared" si="33"/>
        <v>0</v>
      </c>
      <c r="J186" s="118">
        <f t="shared" si="33"/>
        <v>2500</v>
      </c>
      <c r="K186" s="117">
        <f t="shared" si="33"/>
        <v>0</v>
      </c>
      <c r="L186" s="118">
        <f t="shared" si="33"/>
        <v>2500</v>
      </c>
    </row>
    <row r="187" spans="1:12" s="8" customFormat="1" ht="13.5" customHeight="1">
      <c r="A187" s="64" t="s">
        <v>11</v>
      </c>
      <c r="B187" s="50">
        <v>1</v>
      </c>
      <c r="C187" s="35" t="s">
        <v>61</v>
      </c>
      <c r="D187" s="118">
        <f t="shared" si="33"/>
        <v>5999</v>
      </c>
      <c r="E187" s="117">
        <f t="shared" si="33"/>
        <v>0</v>
      </c>
      <c r="F187" s="118">
        <f t="shared" si="33"/>
        <v>10000</v>
      </c>
      <c r="G187" s="117">
        <f t="shared" si="33"/>
        <v>0</v>
      </c>
      <c r="H187" s="118">
        <f t="shared" si="33"/>
        <v>10000</v>
      </c>
      <c r="I187" s="117">
        <f t="shared" si="33"/>
        <v>0</v>
      </c>
      <c r="J187" s="118">
        <f t="shared" si="33"/>
        <v>2500</v>
      </c>
      <c r="K187" s="117">
        <f t="shared" si="33"/>
        <v>0</v>
      </c>
      <c r="L187" s="118">
        <f t="shared" si="33"/>
        <v>2500</v>
      </c>
    </row>
    <row r="188" spans="1:12" s="8" customFormat="1" ht="10.5" customHeight="1">
      <c r="A188" s="64"/>
      <c r="B188" s="50"/>
      <c r="C188" s="35"/>
      <c r="D188" s="105"/>
      <c r="E188" s="113"/>
      <c r="F188" s="105"/>
      <c r="G188" s="113"/>
      <c r="H188" s="105"/>
      <c r="I188" s="113"/>
      <c r="J188" s="105"/>
      <c r="K188" s="113"/>
      <c r="L188" s="105"/>
    </row>
    <row r="189" spans="1:12" s="8" customFormat="1" ht="13.5" customHeight="1">
      <c r="A189" s="64"/>
      <c r="B189" s="50">
        <v>2</v>
      </c>
      <c r="C189" s="35" t="s">
        <v>140</v>
      </c>
      <c r="D189" s="105"/>
      <c r="E189" s="113"/>
      <c r="F189" s="105"/>
      <c r="G189" s="113"/>
      <c r="H189" s="105"/>
      <c r="I189" s="113"/>
      <c r="J189" s="105"/>
      <c r="K189" s="113"/>
      <c r="L189" s="105"/>
    </row>
    <row r="190" spans="1:12" s="8" customFormat="1" ht="13.5" customHeight="1">
      <c r="A190" s="64"/>
      <c r="B190" s="51">
        <v>2.101</v>
      </c>
      <c r="C190" s="59" t="s">
        <v>100</v>
      </c>
      <c r="D190" s="105"/>
      <c r="E190" s="113"/>
      <c r="F190" s="105"/>
      <c r="G190" s="113"/>
      <c r="H190" s="105"/>
      <c r="I190" s="113"/>
      <c r="J190" s="105"/>
      <c r="K190" s="113"/>
      <c r="L190" s="105"/>
    </row>
    <row r="191" spans="1:12" s="8" customFormat="1" ht="13.5" customHeight="1">
      <c r="A191" s="129"/>
      <c r="B191" s="130">
        <v>60</v>
      </c>
      <c r="C191" s="36" t="s">
        <v>62</v>
      </c>
      <c r="D191" s="105"/>
      <c r="E191" s="113"/>
      <c r="F191" s="105"/>
      <c r="G191" s="113"/>
      <c r="H191" s="105"/>
      <c r="I191" s="113"/>
      <c r="J191" s="105"/>
      <c r="K191" s="113"/>
      <c r="L191" s="105"/>
    </row>
    <row r="192" spans="1:12" s="8" customFormat="1" ht="38.25">
      <c r="A192" s="129"/>
      <c r="B192" s="130">
        <v>72</v>
      </c>
      <c r="C192" s="36" t="s">
        <v>151</v>
      </c>
      <c r="D192" s="105"/>
      <c r="E192" s="113"/>
      <c r="F192" s="105"/>
      <c r="G192" s="113"/>
      <c r="H192" s="105"/>
      <c r="I192" s="113"/>
      <c r="J192" s="105"/>
      <c r="K192" s="113"/>
      <c r="L192" s="105"/>
    </row>
    <row r="193" spans="1:12" s="8" customFormat="1" ht="13.5" customHeight="1">
      <c r="A193" s="128"/>
      <c r="B193" s="163" t="s">
        <v>141</v>
      </c>
      <c r="C193" s="135" t="s">
        <v>137</v>
      </c>
      <c r="D193" s="116">
        <v>0</v>
      </c>
      <c r="E193" s="116">
        <v>0</v>
      </c>
      <c r="F193" s="111">
        <v>30800</v>
      </c>
      <c r="G193" s="116">
        <v>0</v>
      </c>
      <c r="H193" s="111">
        <v>30800</v>
      </c>
      <c r="I193" s="116">
        <v>0</v>
      </c>
      <c r="J193" s="111">
        <v>15000</v>
      </c>
      <c r="K193" s="116">
        <v>0</v>
      </c>
      <c r="L193" s="111">
        <f>SUM(J193:K193)</f>
        <v>15000</v>
      </c>
    </row>
    <row r="194" spans="1:12" s="8" customFormat="1" ht="13.5" customHeight="1">
      <c r="A194" s="64" t="s">
        <v>11</v>
      </c>
      <c r="B194" s="9">
        <v>60</v>
      </c>
      <c r="C194" s="35" t="s">
        <v>62</v>
      </c>
      <c r="D194" s="116">
        <f aca="true" t="shared" si="34" ref="D194:L194">D193</f>
        <v>0</v>
      </c>
      <c r="E194" s="116">
        <f t="shared" si="34"/>
        <v>0</v>
      </c>
      <c r="F194" s="111">
        <f t="shared" si="34"/>
        <v>30800</v>
      </c>
      <c r="G194" s="116">
        <f t="shared" si="34"/>
        <v>0</v>
      </c>
      <c r="H194" s="111">
        <f t="shared" si="34"/>
        <v>30800</v>
      </c>
      <c r="I194" s="116">
        <f t="shared" si="34"/>
        <v>0</v>
      </c>
      <c r="J194" s="111">
        <f t="shared" si="34"/>
        <v>15000</v>
      </c>
      <c r="K194" s="116">
        <f t="shared" si="34"/>
        <v>0</v>
      </c>
      <c r="L194" s="111">
        <f t="shared" si="34"/>
        <v>15000</v>
      </c>
    </row>
    <row r="195" spans="1:12" s="8" customFormat="1" ht="13.5" customHeight="1">
      <c r="A195" s="64" t="s">
        <v>11</v>
      </c>
      <c r="B195" s="51">
        <v>2.101</v>
      </c>
      <c r="C195" s="59" t="s">
        <v>100</v>
      </c>
      <c r="D195" s="117">
        <f aca="true" t="shared" si="35" ref="D195:L196">D194</f>
        <v>0</v>
      </c>
      <c r="E195" s="117">
        <f t="shared" si="35"/>
        <v>0</v>
      </c>
      <c r="F195" s="118">
        <f t="shared" si="35"/>
        <v>30800</v>
      </c>
      <c r="G195" s="117">
        <f t="shared" si="35"/>
        <v>0</v>
      </c>
      <c r="H195" s="118">
        <f t="shared" si="35"/>
        <v>30800</v>
      </c>
      <c r="I195" s="117">
        <f t="shared" si="35"/>
        <v>0</v>
      </c>
      <c r="J195" s="118">
        <f t="shared" si="35"/>
        <v>15000</v>
      </c>
      <c r="K195" s="117">
        <f t="shared" si="35"/>
        <v>0</v>
      </c>
      <c r="L195" s="118">
        <f t="shared" si="35"/>
        <v>15000</v>
      </c>
    </row>
    <row r="196" spans="1:12" s="8" customFormat="1" ht="13.5" customHeight="1">
      <c r="A196" s="64" t="s">
        <v>11</v>
      </c>
      <c r="B196" s="50">
        <v>2</v>
      </c>
      <c r="C196" s="35" t="s">
        <v>140</v>
      </c>
      <c r="D196" s="116">
        <f t="shared" si="35"/>
        <v>0</v>
      </c>
      <c r="E196" s="116">
        <f t="shared" si="35"/>
        <v>0</v>
      </c>
      <c r="F196" s="111">
        <f t="shared" si="35"/>
        <v>30800</v>
      </c>
      <c r="G196" s="116">
        <f t="shared" si="35"/>
        <v>0</v>
      </c>
      <c r="H196" s="111">
        <f t="shared" si="35"/>
        <v>30800</v>
      </c>
      <c r="I196" s="116">
        <f t="shared" si="35"/>
        <v>0</v>
      </c>
      <c r="J196" s="111">
        <f t="shared" si="35"/>
        <v>15000</v>
      </c>
      <c r="K196" s="116">
        <f t="shared" si="35"/>
        <v>0</v>
      </c>
      <c r="L196" s="111">
        <f t="shared" si="35"/>
        <v>15000</v>
      </c>
    </row>
    <row r="197" spans="1:12" s="8" customFormat="1" ht="25.5">
      <c r="A197" s="64" t="s">
        <v>11</v>
      </c>
      <c r="B197" s="49">
        <v>4408</v>
      </c>
      <c r="C197" s="59" t="s">
        <v>105</v>
      </c>
      <c r="D197" s="111">
        <f aca="true" t="shared" si="36" ref="D197:L197">D187+D196</f>
        <v>5999</v>
      </c>
      <c r="E197" s="116">
        <f t="shared" si="36"/>
        <v>0</v>
      </c>
      <c r="F197" s="111">
        <f t="shared" si="36"/>
        <v>40800</v>
      </c>
      <c r="G197" s="116">
        <f t="shared" si="36"/>
        <v>0</v>
      </c>
      <c r="H197" s="111">
        <f t="shared" si="36"/>
        <v>40800</v>
      </c>
      <c r="I197" s="116">
        <f t="shared" si="36"/>
        <v>0</v>
      </c>
      <c r="J197" s="111">
        <f t="shared" si="36"/>
        <v>17500</v>
      </c>
      <c r="K197" s="116">
        <f t="shared" si="36"/>
        <v>0</v>
      </c>
      <c r="L197" s="111">
        <f t="shared" si="36"/>
        <v>17500</v>
      </c>
    </row>
    <row r="198" spans="1:12" s="8" customFormat="1" ht="12.75">
      <c r="A198" s="64"/>
      <c r="B198" s="49"/>
      <c r="C198" s="59"/>
      <c r="D198" s="105"/>
      <c r="E198" s="113"/>
      <c r="F198" s="105"/>
      <c r="G198" s="113"/>
      <c r="H198" s="105"/>
      <c r="I198" s="113"/>
      <c r="J198" s="105"/>
      <c r="K198" s="113"/>
      <c r="L198" s="105"/>
    </row>
    <row r="199" spans="1:12" s="8" customFormat="1" ht="25.5">
      <c r="A199" s="64"/>
      <c r="B199" s="49">
        <v>5475</v>
      </c>
      <c r="C199" s="59" t="s">
        <v>142</v>
      </c>
      <c r="D199" s="105"/>
      <c r="E199" s="113"/>
      <c r="F199" s="105"/>
      <c r="G199" s="113"/>
      <c r="H199" s="105"/>
      <c r="I199" s="113"/>
      <c r="J199" s="105"/>
      <c r="K199" s="113"/>
      <c r="L199" s="105"/>
    </row>
    <row r="200" spans="1:12" s="8" customFormat="1" ht="13.5" customHeight="1">
      <c r="A200" s="64"/>
      <c r="B200" s="127">
        <v>0.102</v>
      </c>
      <c r="C200" s="59" t="s">
        <v>1</v>
      </c>
      <c r="D200" s="105"/>
      <c r="E200" s="113"/>
      <c r="F200" s="105"/>
      <c r="G200" s="113"/>
      <c r="H200" s="105"/>
      <c r="I200" s="113"/>
      <c r="J200" s="105"/>
      <c r="K200" s="113"/>
      <c r="L200" s="105"/>
    </row>
    <row r="201" spans="1:12" s="8" customFormat="1" ht="13.5" customHeight="1">
      <c r="A201" s="64"/>
      <c r="B201" s="9">
        <v>60</v>
      </c>
      <c r="C201" s="35" t="s">
        <v>62</v>
      </c>
      <c r="D201" s="105"/>
      <c r="E201" s="113"/>
      <c r="F201" s="105"/>
      <c r="G201" s="113"/>
      <c r="H201" s="105"/>
      <c r="I201" s="113"/>
      <c r="J201" s="105"/>
      <c r="K201" s="113"/>
      <c r="L201" s="105"/>
    </row>
    <row r="202" spans="1:12" s="8" customFormat="1" ht="38.25">
      <c r="A202" s="129"/>
      <c r="B202" s="130">
        <v>71</v>
      </c>
      <c r="C202" s="23" t="s">
        <v>154</v>
      </c>
      <c r="D202" s="105"/>
      <c r="E202" s="113"/>
      <c r="F202" s="105"/>
      <c r="G202" s="113"/>
      <c r="H202" s="105"/>
      <c r="I202" s="113"/>
      <c r="J202" s="105"/>
      <c r="K202" s="113"/>
      <c r="L202" s="105"/>
    </row>
    <row r="203" spans="1:12" s="8" customFormat="1" ht="13.5" customHeight="1">
      <c r="A203" s="129"/>
      <c r="B203" s="130" t="s">
        <v>136</v>
      </c>
      <c r="C203" s="36" t="s">
        <v>137</v>
      </c>
      <c r="D203" s="105">
        <v>3297</v>
      </c>
      <c r="E203" s="113">
        <v>0</v>
      </c>
      <c r="F203" s="113">
        <v>0</v>
      </c>
      <c r="G203" s="113">
        <v>0</v>
      </c>
      <c r="H203" s="113">
        <v>0</v>
      </c>
      <c r="I203" s="113">
        <v>0</v>
      </c>
      <c r="J203" s="113">
        <v>0</v>
      </c>
      <c r="K203" s="113">
        <v>0</v>
      </c>
      <c r="L203" s="113">
        <f>SUM(J203:K203)</f>
        <v>0</v>
      </c>
    </row>
    <row r="204" spans="1:12" s="8" customFormat="1" ht="12.75">
      <c r="A204" s="64"/>
      <c r="B204" s="9"/>
      <c r="C204" s="36"/>
      <c r="D204" s="113"/>
      <c r="E204" s="113"/>
      <c r="F204" s="105"/>
      <c r="G204" s="113"/>
      <c r="H204" s="105"/>
      <c r="I204" s="113"/>
      <c r="J204" s="105"/>
      <c r="K204" s="113"/>
      <c r="L204" s="105"/>
    </row>
    <row r="205" spans="1:12" s="8" customFormat="1" ht="25.5">
      <c r="A205" s="64"/>
      <c r="B205" s="9">
        <v>72</v>
      </c>
      <c r="C205" s="36" t="s">
        <v>153</v>
      </c>
      <c r="D205" s="113"/>
      <c r="E205" s="113"/>
      <c r="F205" s="105"/>
      <c r="G205" s="113"/>
      <c r="H205" s="105"/>
      <c r="I205" s="113"/>
      <c r="J205" s="105"/>
      <c r="K205" s="113"/>
      <c r="L205" s="105"/>
    </row>
    <row r="206" spans="1:12" s="8" customFormat="1" ht="12.75">
      <c r="A206" s="64"/>
      <c r="B206" s="9" t="s">
        <v>141</v>
      </c>
      <c r="C206" s="36" t="s">
        <v>137</v>
      </c>
      <c r="D206" s="113">
        <v>0</v>
      </c>
      <c r="E206" s="113">
        <v>0</v>
      </c>
      <c r="F206" s="105">
        <v>2500</v>
      </c>
      <c r="G206" s="113">
        <v>0</v>
      </c>
      <c r="H206" s="105">
        <v>2500</v>
      </c>
      <c r="I206" s="113">
        <v>0</v>
      </c>
      <c r="J206" s="105">
        <v>2500</v>
      </c>
      <c r="K206" s="113">
        <v>0</v>
      </c>
      <c r="L206" s="105">
        <f>SUM(J206:K206)</f>
        <v>2500</v>
      </c>
    </row>
    <row r="207" spans="1:12" s="8" customFormat="1" ht="12.75">
      <c r="A207" s="64"/>
      <c r="B207" s="9"/>
      <c r="C207" s="36"/>
      <c r="D207" s="113"/>
      <c r="E207" s="113"/>
      <c r="F207" s="105"/>
      <c r="G207" s="113"/>
      <c r="H207" s="105"/>
      <c r="I207" s="113"/>
      <c r="J207" s="113"/>
      <c r="K207" s="113"/>
      <c r="L207" s="113"/>
    </row>
    <row r="208" spans="1:12" s="8" customFormat="1" ht="12.75">
      <c r="A208" s="64"/>
      <c r="B208" s="9">
        <v>73</v>
      </c>
      <c r="C208" s="36" t="s">
        <v>157</v>
      </c>
      <c r="D208" s="113"/>
      <c r="E208" s="113"/>
      <c r="F208" s="105"/>
      <c r="G208" s="113"/>
      <c r="H208" s="105"/>
      <c r="I208" s="113"/>
      <c r="J208" s="113"/>
      <c r="K208" s="113"/>
      <c r="L208" s="113"/>
    </row>
    <row r="209" spans="1:12" s="8" customFormat="1" ht="12.75">
      <c r="A209" s="64"/>
      <c r="B209" s="9" t="s">
        <v>158</v>
      </c>
      <c r="C209" s="36" t="s">
        <v>159</v>
      </c>
      <c r="D209" s="113">
        <v>0</v>
      </c>
      <c r="E209" s="113">
        <v>0</v>
      </c>
      <c r="F209" s="113">
        <v>0</v>
      </c>
      <c r="G209" s="113">
        <v>0</v>
      </c>
      <c r="H209" s="113">
        <v>0</v>
      </c>
      <c r="I209" s="113">
        <v>0</v>
      </c>
      <c r="J209" s="105">
        <v>2500</v>
      </c>
      <c r="K209" s="113">
        <v>0</v>
      </c>
      <c r="L209" s="105">
        <f>SUM(J209:K209)</f>
        <v>2500</v>
      </c>
    </row>
    <row r="210" spans="1:12" s="8" customFormat="1" ht="12.75">
      <c r="A210" s="129" t="s">
        <v>11</v>
      </c>
      <c r="B210" s="145">
        <v>0.102</v>
      </c>
      <c r="C210" s="146" t="s">
        <v>1</v>
      </c>
      <c r="D210" s="118">
        <f>D203+D206+D209</f>
        <v>3297</v>
      </c>
      <c r="E210" s="164">
        <f aca="true" t="shared" si="37" ref="E210:L210">E203+E206+E209</f>
        <v>0</v>
      </c>
      <c r="F210" s="118">
        <f t="shared" si="37"/>
        <v>2500</v>
      </c>
      <c r="G210" s="164">
        <f t="shared" si="37"/>
        <v>0</v>
      </c>
      <c r="H210" s="118">
        <f t="shared" si="37"/>
        <v>2500</v>
      </c>
      <c r="I210" s="164">
        <f t="shared" si="37"/>
        <v>0</v>
      </c>
      <c r="J210" s="118">
        <f t="shared" si="37"/>
        <v>5000</v>
      </c>
      <c r="K210" s="164">
        <f t="shared" si="37"/>
        <v>0</v>
      </c>
      <c r="L210" s="118">
        <f t="shared" si="37"/>
        <v>5000</v>
      </c>
    </row>
    <row r="211" spans="1:12" s="8" customFormat="1" ht="25.5">
      <c r="A211" s="128" t="s">
        <v>11</v>
      </c>
      <c r="B211" s="147">
        <v>5475</v>
      </c>
      <c r="C211" s="131" t="s">
        <v>142</v>
      </c>
      <c r="D211" s="118">
        <f aca="true" t="shared" si="38" ref="D211:K211">D210</f>
        <v>3297</v>
      </c>
      <c r="E211" s="117">
        <f t="shared" si="38"/>
        <v>0</v>
      </c>
      <c r="F211" s="118">
        <f t="shared" si="38"/>
        <v>2500</v>
      </c>
      <c r="G211" s="117">
        <f t="shared" si="38"/>
        <v>0</v>
      </c>
      <c r="H211" s="118">
        <f t="shared" si="38"/>
        <v>2500</v>
      </c>
      <c r="I211" s="117">
        <f t="shared" si="38"/>
        <v>0</v>
      </c>
      <c r="J211" s="118">
        <f>J210</f>
        <v>5000</v>
      </c>
      <c r="K211" s="117">
        <f t="shared" si="38"/>
        <v>0</v>
      </c>
      <c r="L211" s="118">
        <f>L210</f>
        <v>5000</v>
      </c>
    </row>
    <row r="212" spans="1:12" ht="12.75">
      <c r="A212" s="71" t="s">
        <v>11</v>
      </c>
      <c r="B212" s="37"/>
      <c r="C212" s="38" t="s">
        <v>60</v>
      </c>
      <c r="D212" s="107">
        <f aca="true" t="shared" si="39" ref="D212:L212">D197+D211</f>
        <v>9296</v>
      </c>
      <c r="E212" s="115">
        <f t="shared" si="39"/>
        <v>0</v>
      </c>
      <c r="F212" s="107">
        <f t="shared" si="39"/>
        <v>43300</v>
      </c>
      <c r="G212" s="115">
        <f t="shared" si="39"/>
        <v>0</v>
      </c>
      <c r="H212" s="107">
        <f t="shared" si="39"/>
        <v>43300</v>
      </c>
      <c r="I212" s="115">
        <f t="shared" si="39"/>
        <v>0</v>
      </c>
      <c r="J212" s="107">
        <f t="shared" si="39"/>
        <v>22500</v>
      </c>
      <c r="K212" s="115">
        <f t="shared" si="39"/>
        <v>0</v>
      </c>
      <c r="L212" s="107">
        <f t="shared" si="39"/>
        <v>22500</v>
      </c>
    </row>
    <row r="213" spans="1:12" ht="12.75">
      <c r="A213" s="71" t="s">
        <v>11</v>
      </c>
      <c r="B213" s="37"/>
      <c r="C213" s="38" t="s">
        <v>4</v>
      </c>
      <c r="D213" s="126">
        <f aca="true" t="shared" si="40" ref="D213:L213">D212+D174</f>
        <v>34156</v>
      </c>
      <c r="E213" s="126">
        <f t="shared" si="40"/>
        <v>153840</v>
      </c>
      <c r="F213" s="126">
        <f t="shared" si="40"/>
        <v>71034</v>
      </c>
      <c r="G213" s="126">
        <f t="shared" si="40"/>
        <v>195533</v>
      </c>
      <c r="H213" s="126">
        <f t="shared" si="40"/>
        <v>71034</v>
      </c>
      <c r="I213" s="126">
        <f t="shared" si="40"/>
        <v>195533</v>
      </c>
      <c r="J213" s="118">
        <f t="shared" si="40"/>
        <v>110590</v>
      </c>
      <c r="K213" s="126">
        <f t="shared" si="40"/>
        <v>214276</v>
      </c>
      <c r="L213" s="126">
        <f t="shared" si="40"/>
        <v>324866</v>
      </c>
    </row>
  </sheetData>
  <sheetProtection/>
  <autoFilter ref="A21:L213"/>
  <mergeCells count="10">
    <mergeCell ref="A1:L1"/>
    <mergeCell ref="A2:L2"/>
    <mergeCell ref="F20:G20"/>
    <mergeCell ref="J20:L20"/>
    <mergeCell ref="J19:L19"/>
    <mergeCell ref="D19:E19"/>
    <mergeCell ref="F19:G19"/>
    <mergeCell ref="H19:I19"/>
    <mergeCell ref="H20:I20"/>
    <mergeCell ref="D20:E20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86" useFirstPageNumber="1" horizontalDpi="600" verticalDpi="600" orientation="landscape" paperSize="9" r:id="rId1"/>
  <headerFooter alignWithMargins="0">
    <oddHeader xml:space="preserve">&amp;C   </oddHeader>
    <oddFooter>&amp;C&amp;"Times New Roman,Bold"   Vol-I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dell</cp:lastModifiedBy>
  <cp:lastPrinted>2013-04-21T06:39:15Z</cp:lastPrinted>
  <dcterms:created xsi:type="dcterms:W3CDTF">2004-06-02T16:14:39Z</dcterms:created>
  <dcterms:modified xsi:type="dcterms:W3CDTF">2013-04-25T01:52:26Z</dcterms:modified>
  <cp:category/>
  <cp:version/>
  <cp:contentType/>
  <cp:contentStatus/>
</cp:coreProperties>
</file>