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65266" windowWidth="8805" windowHeight="7320" activeTab="0"/>
  </bookViews>
  <sheets>
    <sheet name="dem1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localSheetId="0" hidden="1">#REF!</definedName>
    <definedName name="__123Graph_D" hidden="1">'[3]dem18'!#REF!</definedName>
    <definedName name="_xlnm._FilterDatabase" localSheetId="0" hidden="1">'dem19'!$B$17:$L$192</definedName>
    <definedName name="ahcap">#REF!</definedName>
    <definedName name="cad" localSheetId="0">'dem19'!$D$134:$L$134</definedName>
    <definedName name="censusrec">#REF!</definedName>
    <definedName name="charged">#REF!</definedName>
    <definedName name="da">#REF!</definedName>
    <definedName name="ee">#REF!</definedName>
    <definedName name="fcd" localSheetId="0">'dem19'!$D$151:$L$151</definedName>
    <definedName name="fcpcap" localSheetId="0">'dem19'!$D$186:$L$186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mi" localSheetId="0">'dem19'!$D$126:$L$126</definedName>
    <definedName name="micap" localSheetId="0">'dem19'!#REF!</definedName>
    <definedName name="mirec">'dem19'!$D$191:$L$191</definedName>
    <definedName name="nc">#REF!</definedName>
    <definedName name="ncfund">#REF!</definedName>
    <definedName name="ncrec">#REF!</definedName>
    <definedName name="ncrec1">#REF!</definedName>
    <definedName name="np" localSheetId="0">'dem19'!$K$188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'dem19'!$A$1:$L$192</definedName>
    <definedName name="_xlnm.Print_Titles" localSheetId="0">'dem19'!$14:$17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'dem19'!#REF!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'dem19'!#REF!</definedName>
    <definedName name="swc">#REF!</definedName>
    <definedName name="tax">#REF!</definedName>
    <definedName name="udhd">#REF!</definedName>
    <definedName name="urbancap">#REF!</definedName>
    <definedName name="voted" localSheetId="0">'dem19'!$E$12:$G$12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'dem19'!#REF!</definedName>
    <definedName name="Z_239EE218_578E_4317_BEED_14D5D7089E27_.wvu.FilterData" localSheetId="0" hidden="1">'dem19'!$A$1:$L$192</definedName>
    <definedName name="Z_239EE218_578E_4317_BEED_14D5D7089E27_.wvu.PrintArea" localSheetId="0" hidden="1">'dem19'!$A$1:$L$189</definedName>
    <definedName name="Z_239EE218_578E_4317_BEED_14D5D7089E27_.wvu.PrintTitles" localSheetId="0" hidden="1">'dem19'!$14:$17</definedName>
    <definedName name="Z_302A3EA3_AE96_11D5_A646_0050BA3D7AFD_.wvu.Cols" localSheetId="0" hidden="1">'dem19'!#REF!</definedName>
    <definedName name="Z_302A3EA3_AE96_11D5_A646_0050BA3D7AFD_.wvu.FilterData" localSheetId="0" hidden="1">'dem19'!$A$1:$L$192</definedName>
    <definedName name="Z_302A3EA3_AE96_11D5_A646_0050BA3D7AFD_.wvu.PrintArea" localSheetId="0" hidden="1">'dem19'!$A$1:$L$189</definedName>
    <definedName name="Z_302A3EA3_AE96_11D5_A646_0050BA3D7AFD_.wvu.PrintTitles" localSheetId="0" hidden="1">'dem19'!$14:$17</definedName>
    <definedName name="Z_36DBA021_0ECB_11D4_8064_004005726899_.wvu.Cols" localSheetId="0" hidden="1">'dem19'!#REF!</definedName>
    <definedName name="Z_36DBA021_0ECB_11D4_8064_004005726899_.wvu.FilterData" localSheetId="0" hidden="1">'dem19'!$C$19:$C$188</definedName>
    <definedName name="Z_36DBA021_0ECB_11D4_8064_004005726899_.wvu.PrintArea" localSheetId="0" hidden="1">'dem19'!$A$1:$L$189</definedName>
    <definedName name="Z_36DBA021_0ECB_11D4_8064_004005726899_.wvu.PrintTitles" localSheetId="0" hidden="1">'dem19'!$14:$17</definedName>
    <definedName name="Z_93EBE921_AE91_11D5_8685_004005726899_.wvu.Cols" localSheetId="0" hidden="1">'dem19'!#REF!</definedName>
    <definedName name="Z_93EBE921_AE91_11D5_8685_004005726899_.wvu.FilterData" localSheetId="0" hidden="1">'dem19'!$C$19:$C$188</definedName>
    <definedName name="Z_93EBE921_AE91_11D5_8685_004005726899_.wvu.PrintArea" localSheetId="0" hidden="1">'dem19'!$A$1:$L$189</definedName>
    <definedName name="Z_93EBE921_AE91_11D5_8685_004005726899_.wvu.PrintTitles" localSheetId="0" hidden="1">'dem19'!$14:$17</definedName>
    <definedName name="Z_94DA79C1_0FDE_11D5_9579_000021DAEEA2_.wvu.Cols" localSheetId="0" hidden="1">'dem19'!#REF!</definedName>
    <definedName name="Z_94DA79C1_0FDE_11D5_9579_000021DAEEA2_.wvu.FilterData" localSheetId="0" hidden="1">'dem19'!$C$19:$C$188</definedName>
    <definedName name="Z_94DA79C1_0FDE_11D5_9579_000021DAEEA2_.wvu.PrintArea" localSheetId="0" hidden="1">'dem19'!$A$1:$L$189</definedName>
    <definedName name="Z_94DA79C1_0FDE_11D5_9579_000021DAEEA2_.wvu.PrintTitles" localSheetId="0" hidden="1">'dem19'!$14:$17</definedName>
    <definedName name="Z_B4CB0985_161F_11D5_8064_004005726899_.wvu.FilterData" localSheetId="0" hidden="1">'dem19'!$C$19:$C$188</definedName>
    <definedName name="Z_B4CB0999_161F_11D5_8064_004005726899_.wvu.FilterData" localSheetId="0" hidden="1">'dem19'!$C$19:$C$188</definedName>
    <definedName name="Z_BD6E05FB_E32C_11D8_B0E4_D198A259B264_.wvu.Cols" localSheetId="0" hidden="1">'dem19'!#REF!</definedName>
    <definedName name="Z_BD6E05FB_E32C_11D8_B0E4_D198A259B264_.wvu.FilterData" localSheetId="0" hidden="1">'dem19'!$A$20:$L$192</definedName>
    <definedName name="Z_C868F8C3_16D7_11D5_A68D_81D6213F5331_.wvu.Cols" localSheetId="0" hidden="1">'dem19'!#REF!</definedName>
    <definedName name="Z_C868F8C3_16D7_11D5_A68D_81D6213F5331_.wvu.FilterData" localSheetId="0" hidden="1">'dem19'!$C$19:$C$188</definedName>
    <definedName name="Z_C868F8C3_16D7_11D5_A68D_81D6213F5331_.wvu.PrintArea" localSheetId="0" hidden="1">'dem19'!$A$1:$L$189</definedName>
    <definedName name="Z_C868F8C3_16D7_11D5_A68D_81D6213F5331_.wvu.PrintTitles" localSheetId="0" hidden="1">'dem19'!$14:$17</definedName>
    <definedName name="Z_E5DF37BD_125C_11D5_8DC4_D0F5D88B3549_.wvu.Cols" localSheetId="0" hidden="1">'dem19'!#REF!</definedName>
    <definedName name="Z_E5DF37BD_125C_11D5_8DC4_D0F5D88B3549_.wvu.FilterData" localSheetId="0" hidden="1">'dem19'!$C$19:$C$188</definedName>
    <definedName name="Z_E5DF37BD_125C_11D5_8DC4_D0F5D88B3549_.wvu.PrintArea" localSheetId="0" hidden="1">'dem19'!$A$1:$L$189</definedName>
    <definedName name="Z_E5DF37BD_125C_11D5_8DC4_D0F5D88B3549_.wvu.PrintTitles" localSheetId="0" hidden="1">'dem19'!$14:$17</definedName>
    <definedName name="Z_F8ADACC1_164E_11D6_B603_000021DAEEA2_.wvu.Cols" localSheetId="0" hidden="1">'dem19'!#REF!</definedName>
    <definedName name="Z_F8ADACC1_164E_11D6_B603_000021DAEEA2_.wvu.FilterData" localSheetId="0" hidden="1">'dem19'!$C$19:$C$188</definedName>
    <definedName name="Z_F8ADACC1_164E_11D6_B603_000021DAEEA2_.wvu.PrintArea" localSheetId="0" hidden="1">'dem19'!$A$1:$L$189</definedName>
    <definedName name="Z_F8ADACC1_164E_11D6_B603_000021DAEEA2_.wvu.PrintTitles" localSheetId="0" hidden="1">'dem19'!$14:$17</definedName>
    <definedName name="Z_F98D6EB8_76BC_4C24_A40E_45E0313E3064_.wvu.Cols" localSheetId="0" hidden="1">'dem19'!#REF!</definedName>
    <definedName name="Z_F98D6EB8_76BC_4C24_A40E_45E0313E3064_.wvu.FilterData" localSheetId="0" hidden="1">'dem19'!$A$20:$L$192</definedName>
    <definedName name="Z_FCE4BE61_F462_4DFE_9FC5_7B2946769C5B_.wvu.Cols" localSheetId="0" hidden="1">'dem19'!#REF!</definedName>
    <definedName name="Z_FCE4BE61_F462_4DFE_9FC5_7B2946769C5B_.wvu.FilterData" localSheetId="0" hidden="1">'dem19'!$A$20:$L$192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BUDGET SECTION:
INCLUDING 70% INCREASE FOR MR.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INCL. 70% INCREASE FOR MR.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INCL. 70% INCREASE FOR MR.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INCLUDING 70% INCREASE FOR MR.</t>
        </r>
      </text>
    </comment>
  </commentList>
</comments>
</file>

<file path=xl/sharedStrings.xml><?xml version="1.0" encoding="utf-8"?>
<sst xmlns="http://schemas.openxmlformats.org/spreadsheetml/2006/main" count="310" uniqueCount="147">
  <si>
    <t>IRRIGATION AND FLOOD CONTROL</t>
  </si>
  <si>
    <t>Minor Irrigation</t>
  </si>
  <si>
    <t>Command Area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</si>
  <si>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</si>
  <si>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</si>
  <si>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</si>
  <si>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</si>
  <si>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</si>
  <si>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</si>
  <si>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</si>
  <si>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</si>
  <si>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</si>
  <si>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</si>
  <si>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Surface Water</t>
  </si>
  <si>
    <t>Diversion Schemes</t>
  </si>
  <si>
    <t>Original Works</t>
  </si>
  <si>
    <t>East District</t>
  </si>
  <si>
    <t>60.45.74</t>
  </si>
  <si>
    <t>Head Office Establishment</t>
  </si>
  <si>
    <t>West District</t>
  </si>
  <si>
    <t>60.46.74</t>
  </si>
  <si>
    <t>North District</t>
  </si>
  <si>
    <t>60.47.74</t>
  </si>
  <si>
    <t>South District</t>
  </si>
  <si>
    <t>60.48.74</t>
  </si>
  <si>
    <t>Maintenance and Repairs</t>
  </si>
  <si>
    <t>61.45.27</t>
  </si>
  <si>
    <t>Minor Works</t>
  </si>
  <si>
    <t>61.46.27</t>
  </si>
  <si>
    <t>61.47.27</t>
  </si>
  <si>
    <t>61.48.27</t>
  </si>
  <si>
    <t>General</t>
  </si>
  <si>
    <t>Irrigation Department</t>
  </si>
  <si>
    <t>20.44.01</t>
  </si>
  <si>
    <t>Salaries</t>
  </si>
  <si>
    <t>20.44.02</t>
  </si>
  <si>
    <t>Wages</t>
  </si>
  <si>
    <t>20.44.11</t>
  </si>
  <si>
    <t>Travel Expenses</t>
  </si>
  <si>
    <t>20.44.13</t>
  </si>
  <si>
    <t>Office Expenses</t>
  </si>
  <si>
    <t>20.44.26</t>
  </si>
  <si>
    <t>20.44.51</t>
  </si>
  <si>
    <t>Motor Vehicles</t>
  </si>
  <si>
    <t>20.45.01</t>
  </si>
  <si>
    <t>20.45.11</t>
  </si>
  <si>
    <t>20.45.13</t>
  </si>
  <si>
    <t>20.47.01</t>
  </si>
  <si>
    <t>20.47.02</t>
  </si>
  <si>
    <t>20.47.11</t>
  </si>
  <si>
    <t>20.47.13</t>
  </si>
  <si>
    <t>20.48.01</t>
  </si>
  <si>
    <t>20.48.02</t>
  </si>
  <si>
    <t>20.48.11</t>
  </si>
  <si>
    <t>20.48.13</t>
  </si>
  <si>
    <t>Geyzing Sub-Division</t>
  </si>
  <si>
    <t>20.53.01</t>
  </si>
  <si>
    <t>20.53.02</t>
  </si>
  <si>
    <t>20.53.11</t>
  </si>
  <si>
    <t>20.53.13</t>
  </si>
  <si>
    <t>Suspense</t>
  </si>
  <si>
    <t>20.00.43</t>
  </si>
  <si>
    <t>Other Expenditure</t>
  </si>
  <si>
    <t>Census of Minor Irrigation</t>
  </si>
  <si>
    <t>64.00.01</t>
  </si>
  <si>
    <t>64.00.11</t>
  </si>
  <si>
    <t>64.00.13</t>
  </si>
  <si>
    <t>Flood Control and Drainage</t>
  </si>
  <si>
    <t>Flood Control</t>
  </si>
  <si>
    <t>Civil Works</t>
  </si>
  <si>
    <t>Flood Control and River Training</t>
  </si>
  <si>
    <t>CAPITAL SECTION</t>
  </si>
  <si>
    <t>Schemes Financed by NABARD</t>
  </si>
  <si>
    <t>Capital Outlay on Flood Control Projects</t>
  </si>
  <si>
    <t>01</t>
  </si>
  <si>
    <t>01.800</t>
  </si>
  <si>
    <t>45</t>
  </si>
  <si>
    <t>00.45.72</t>
  </si>
  <si>
    <t>46</t>
  </si>
  <si>
    <t>00.46.72</t>
  </si>
  <si>
    <t>47</t>
  </si>
  <si>
    <t>00.47.72</t>
  </si>
  <si>
    <t>48</t>
  </si>
  <si>
    <t>00.48.72</t>
  </si>
  <si>
    <t>DEMAND NO. 19</t>
  </si>
  <si>
    <t>20.45.02</t>
  </si>
  <si>
    <t>03</t>
  </si>
  <si>
    <t>Drainage</t>
  </si>
  <si>
    <t>03.103</t>
  </si>
  <si>
    <t>45.00.81</t>
  </si>
  <si>
    <t>Storm Water Drainage at Gangtok (NEC)</t>
  </si>
  <si>
    <t>64.00.75</t>
  </si>
  <si>
    <t>60.45.75</t>
  </si>
  <si>
    <t>60.46.75</t>
  </si>
  <si>
    <t>60.48.75</t>
  </si>
  <si>
    <t>Revenue</t>
  </si>
  <si>
    <t>Capital</t>
  </si>
  <si>
    <t>II. Details of the estimates and the heads under which this grant will be accounted for:</t>
  </si>
  <si>
    <t>60.47.75</t>
  </si>
  <si>
    <t>Head Office</t>
  </si>
  <si>
    <t>00.45.73</t>
  </si>
  <si>
    <t>Schemes Financed by NABARD 
(State Share)</t>
  </si>
  <si>
    <t>C - Economic Services (d) Irrigation and Flood Control</t>
  </si>
  <si>
    <t>61.44.27</t>
  </si>
  <si>
    <t>Accelerated Irrigation Benefit Programme 
(State Share)</t>
  </si>
  <si>
    <t>Accelerated Irrigation Benefit Programme 
(State share)</t>
  </si>
  <si>
    <t>60.45.76</t>
  </si>
  <si>
    <t>60.46.76</t>
  </si>
  <si>
    <t>60.48.76</t>
  </si>
  <si>
    <t>60.47.76</t>
  </si>
  <si>
    <t>60.44.72</t>
  </si>
  <si>
    <t>Anti-erosion/Flood Management Works (ACA)</t>
  </si>
  <si>
    <t>Rationalisation of Minor Irrigation 
Statistics (100% CSS)</t>
  </si>
  <si>
    <t>Capital Outlay on Flood Control 
Projects</t>
  </si>
  <si>
    <t>The above estimate do not include the recoveries shown below which are adjusted in accounts as reduction of expenditure</t>
  </si>
  <si>
    <t>Note:</t>
  </si>
  <si>
    <t>(d) Capital Account of Irrigation and Flood Control</t>
  </si>
  <si>
    <t>Direction and Administration</t>
  </si>
  <si>
    <t>Advertisement and Publicity</t>
  </si>
  <si>
    <t>C-Capital Account of Economic Services</t>
  </si>
  <si>
    <t>60.45.77</t>
  </si>
  <si>
    <t>Anti-erosion/Flood Management Works (State Share)</t>
  </si>
  <si>
    <t>60.46.77</t>
  </si>
  <si>
    <t>60.47.77</t>
  </si>
  <si>
    <t>60.48.77</t>
  </si>
  <si>
    <t>45.00.83</t>
  </si>
  <si>
    <t>45.00.84</t>
  </si>
  <si>
    <t>River Training Work along Rani Khola below Adampool, East Sikkim (NEC)</t>
  </si>
  <si>
    <t>Jhora Training Work/River Training Work at Sinotar, Temi Constituency Phase I (NEC)</t>
  </si>
  <si>
    <t>2011-12</t>
  </si>
  <si>
    <t>60.45.80</t>
  </si>
  <si>
    <t>Integrated Development of Agriculture through irrigation facilities</t>
  </si>
  <si>
    <t>00.45.71</t>
  </si>
  <si>
    <t>00.45.70</t>
  </si>
  <si>
    <t>Command Area Development and Water Management (Central Share)</t>
  </si>
  <si>
    <t>Command Area Development and Water Management (State Share)</t>
  </si>
  <si>
    <t>Accelerated Irrigation Benefit Programme (ACA)</t>
  </si>
  <si>
    <t>(In Thousands of Rupees)</t>
  </si>
  <si>
    <t>2012-13</t>
  </si>
  <si>
    <t>Water Sector Management (Grant under 13th Finance Commission)</t>
  </si>
  <si>
    <t>45.00.85</t>
  </si>
  <si>
    <t>00.101</t>
  </si>
  <si>
    <t>Rec</t>
  </si>
  <si>
    <t>I. Estimate of the amount required in the year ending 31st March, 2014 to defray the charges  in respect of Irrigation &amp; Flood Control</t>
  </si>
  <si>
    <t>2013-14</t>
  </si>
  <si>
    <t>Minor Irrigation, 80-General,
80.799-Suspense</t>
  </si>
  <si>
    <t>Jhora Traning work/ Anti erosion work 
outside the defined boundry of Namchi 
(NEC)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</si>
</sst>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0#"/>
    <numFmt numFmtId="187" formatCode="0#"/>
    <numFmt numFmtId="188" formatCode="##"/>
    <numFmt numFmtId="189" formatCode="00000#"/>
    <numFmt numFmtId="190" formatCode="00.00#"/>
    <numFmt numFmtId="191" formatCode="00.###"/>
    <numFmt numFmtId="192" formatCode="00.000"/>
    <numFmt numFmtId="193" formatCode="_-* #,##0.00\ _k_r_-;\-* #,##0.00\ _k_r_-;_-* &quot;-&quot;??\ _k_r_-;_-@_-"/>
    <numFmt numFmtId="194" formatCode="_(* #,##0.0_);_(* \(#,##0.0\);_(* &quot;-&quot;??_);_(@_)"/>
    <numFmt numFmtId="195" formatCode="_(* #,##0_);_(* \(#,##0\);_(* &quot;-&quot;??_);_(@_)"/>
  </numFmts>
  <fonts count="45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58" applyFont="1" applyFill="1" applyAlignment="1">
      <alignment horizontal="right" vertical="top" wrapText="1"/>
      <protection/>
    </xf>
    <xf numFmtId="0" fontId="5" fillId="0" borderId="0" xfId="58" applyFont="1" applyFill="1" applyAlignment="1">
      <alignment vertical="top" wrapText="1"/>
      <protection/>
    </xf>
    <xf numFmtId="0" fontId="5" fillId="0" borderId="0" xfId="58" applyFont="1" applyFill="1">
      <alignment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58" applyFont="1" applyFill="1" applyAlignment="1" applyProtection="1">
      <alignment horizontal="left"/>
      <protection/>
    </xf>
    <xf numFmtId="0" fontId="6" fillId="0" borderId="0" xfId="58" applyFont="1" applyFill="1">
      <alignment/>
      <protection/>
    </xf>
    <xf numFmtId="0" fontId="5" fillId="0" borderId="0" xfId="58" applyFont="1" applyFill="1" applyAlignment="1" applyProtection="1">
      <alignment horizontal="center"/>
      <protection/>
    </xf>
    <xf numFmtId="0" fontId="5" fillId="0" borderId="0" xfId="58" applyFont="1" applyFill="1" applyAlignment="1" applyProtection="1">
      <alignment horizontal="left"/>
      <protection/>
    </xf>
    <xf numFmtId="0" fontId="5" fillId="0" borderId="10" xfId="59" applyFont="1" applyFill="1" applyBorder="1">
      <alignment/>
      <protection/>
    </xf>
    <xf numFmtId="0" fontId="5" fillId="0" borderId="11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Border="1" applyProtection="1">
      <alignment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5" fillId="0" borderId="10" xfId="60" applyFont="1" applyFill="1" applyBorder="1" applyAlignment="1" applyProtection="1">
      <alignment horizontal="right" vertical="top" wrapText="1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5" fillId="0" borderId="0" xfId="58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6" fillId="0" borderId="0" xfId="58" applyFont="1" applyFill="1" applyAlignment="1">
      <alignment horizontal="right" vertical="top" wrapText="1"/>
      <protection/>
    </xf>
    <xf numFmtId="0" fontId="5" fillId="0" borderId="0" xfId="58" applyFont="1" applyFill="1" applyBorder="1" applyAlignment="1">
      <alignment vertical="top" wrapText="1"/>
      <protection/>
    </xf>
    <xf numFmtId="0" fontId="5" fillId="0" borderId="0" xfId="58" applyFont="1" applyFill="1" applyAlignment="1">
      <alignment/>
      <protection/>
    </xf>
    <xf numFmtId="49" fontId="6" fillId="0" borderId="0" xfId="58" applyNumberFormat="1" applyFont="1" applyFill="1" applyBorder="1" applyAlignment="1">
      <alignment horizontal="right" vertical="top" wrapText="1"/>
      <protection/>
    </xf>
    <xf numFmtId="49" fontId="5" fillId="0" borderId="0" xfId="58" applyNumberFormat="1" applyFont="1" applyFill="1" applyBorder="1" applyAlignment="1">
      <alignment horizontal="right" vertical="top" wrapText="1"/>
      <protection/>
    </xf>
    <xf numFmtId="189" fontId="5" fillId="0" borderId="0" xfId="58" applyNumberFormat="1" applyFont="1" applyFill="1" applyBorder="1" applyAlignment="1">
      <alignment horizontal="right" vertical="top" wrapText="1"/>
      <protection/>
    </xf>
    <xf numFmtId="187" fontId="5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right" vertical="top" wrapText="1"/>
      <protection/>
    </xf>
    <xf numFmtId="188" fontId="5" fillId="0" borderId="0" xfId="58" applyNumberFormat="1" applyFont="1" applyFill="1" applyBorder="1" applyAlignment="1">
      <alignment horizontal="right" vertical="top" wrapText="1"/>
      <protection/>
    </xf>
    <xf numFmtId="49" fontId="5" fillId="0" borderId="0" xfId="58" applyNumberFormat="1" applyFont="1" applyFill="1" applyBorder="1" applyAlignment="1">
      <alignment horizontal="right" vertical="top"/>
      <protection/>
    </xf>
    <xf numFmtId="0" fontId="5" fillId="0" borderId="0" xfId="58" applyFont="1" applyFill="1" applyBorder="1" applyAlignment="1" applyProtection="1">
      <alignment horizontal="left" vertical="top"/>
      <protection/>
    </xf>
    <xf numFmtId="0" fontId="6" fillId="0" borderId="0" xfId="58" applyFont="1" applyFill="1" applyAlignment="1" applyProtection="1">
      <alignment/>
      <protection/>
    </xf>
    <xf numFmtId="0" fontId="5" fillId="0" borderId="0" xfId="58" applyFont="1" applyFill="1" applyAlignment="1" applyProtection="1">
      <alignment/>
      <protection/>
    </xf>
    <xf numFmtId="0" fontId="5" fillId="0" borderId="0" xfId="60" applyFont="1" applyFill="1" applyBorder="1" applyAlignment="1" applyProtection="1">
      <alignment vertical="top" wrapText="1"/>
      <protection/>
    </xf>
    <xf numFmtId="0" fontId="5" fillId="0" borderId="0" xfId="58" applyFont="1" applyFill="1" applyBorder="1" applyAlignment="1" applyProtection="1">
      <alignment vertical="top" wrapText="1"/>
      <protection/>
    </xf>
    <xf numFmtId="0" fontId="5" fillId="0" borderId="0" xfId="58" applyFont="1" applyFill="1" applyBorder="1" applyAlignment="1">
      <alignment vertical="top"/>
      <protection/>
    </xf>
    <xf numFmtId="0" fontId="6" fillId="0" borderId="0" xfId="58" applyFont="1" applyFill="1" applyAlignment="1" applyProtection="1">
      <alignment horizontal="right"/>
      <protection/>
    </xf>
    <xf numFmtId="192" fontId="6" fillId="0" borderId="0" xfId="58" applyNumberFormat="1" applyFont="1" applyFill="1" applyBorder="1" applyAlignment="1">
      <alignment horizontal="right" vertical="top" wrapText="1"/>
      <protection/>
    </xf>
    <xf numFmtId="190" fontId="6" fillId="0" borderId="0" xfId="58" applyNumberFormat="1" applyFont="1" applyFill="1" applyBorder="1" applyAlignment="1">
      <alignment horizontal="right" vertical="top" wrapText="1"/>
      <protection/>
    </xf>
    <xf numFmtId="0" fontId="5" fillId="0" borderId="12" xfId="58" applyFont="1" applyFill="1" applyBorder="1" applyAlignment="1">
      <alignment horizontal="right" vertical="top" wrapText="1"/>
      <protection/>
    </xf>
    <xf numFmtId="0" fontId="6" fillId="0" borderId="12" xfId="58" applyFont="1" applyFill="1" applyBorder="1" applyAlignment="1" applyProtection="1">
      <alignment horizontal="left" vertical="top" wrapText="1"/>
      <protection/>
    </xf>
    <xf numFmtId="0" fontId="5" fillId="0" borderId="12" xfId="58" applyFont="1" applyFill="1" applyBorder="1" applyAlignment="1">
      <alignment vertical="top" wrapText="1"/>
      <protection/>
    </xf>
    <xf numFmtId="0" fontId="5" fillId="0" borderId="10" xfId="58" applyFont="1" applyFill="1" applyBorder="1" applyAlignment="1">
      <alignment vertical="top" wrapText="1"/>
      <protection/>
    </xf>
    <xf numFmtId="0" fontId="5" fillId="0" borderId="10" xfId="58" applyFont="1" applyFill="1" applyBorder="1" applyAlignment="1" applyProtection="1">
      <alignment horizontal="left" vertical="top" wrapText="1"/>
      <protection/>
    </xf>
    <xf numFmtId="187" fontId="5" fillId="0" borderId="10" xfId="58" applyNumberFormat="1" applyFont="1" applyFill="1" applyBorder="1" applyAlignment="1">
      <alignment horizontal="right" vertical="top" wrapText="1"/>
      <protection/>
    </xf>
    <xf numFmtId="0" fontId="5" fillId="0" borderId="0" xfId="42" applyNumberFormat="1" applyFont="1" applyFill="1" applyBorder="1" applyAlignment="1">
      <alignment horizontal="right"/>
    </xf>
    <xf numFmtId="0" fontId="5" fillId="0" borderId="0" xfId="58" applyNumberFormat="1" applyFont="1" applyFill="1" applyBorder="1" applyAlignment="1" applyProtection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6" fillId="0" borderId="0" xfId="58" applyNumberFormat="1" applyFont="1" applyFill="1" applyAlignment="1">
      <alignment horizontal="center"/>
      <protection/>
    </xf>
    <xf numFmtId="0" fontId="5" fillId="0" borderId="0" xfId="58" applyNumberFormat="1" applyFont="1" applyFill="1">
      <alignment/>
      <protection/>
    </xf>
    <xf numFmtId="0" fontId="6" fillId="0" borderId="0" xfId="58" applyNumberFormat="1" applyFont="1" applyFill="1" applyAlignment="1" applyProtection="1">
      <alignment horizontal="left"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6" fillId="0" borderId="0" xfId="58" applyNumberFormat="1" applyFont="1" applyFill="1" applyBorder="1">
      <alignment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5" fillId="0" borderId="10" xfId="59" applyNumberFormat="1" applyFont="1" applyFill="1" applyBorder="1">
      <alignment/>
      <protection/>
    </xf>
    <xf numFmtId="0" fontId="5" fillId="0" borderId="10" xfId="59" applyNumberFormat="1" applyFont="1" applyFill="1" applyBorder="1" applyAlignment="1" applyProtection="1">
      <alignment horizontal="left"/>
      <protection/>
    </xf>
    <xf numFmtId="0" fontId="7" fillId="0" borderId="10" xfId="59" applyNumberFormat="1" applyFont="1" applyFill="1" applyBorder="1" applyAlignment="1" applyProtection="1">
      <alignment horizontal="left"/>
      <protection/>
    </xf>
    <xf numFmtId="0" fontId="7" fillId="0" borderId="10" xfId="59" applyNumberFormat="1" applyFont="1" applyFill="1" applyBorder="1">
      <alignment/>
      <protection/>
    </xf>
    <xf numFmtId="0" fontId="5" fillId="0" borderId="10" xfId="59" applyNumberFormat="1" applyFont="1" applyFill="1" applyBorder="1" applyAlignment="1" applyProtection="1">
      <alignment horizontal="right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0" fontId="5" fillId="0" borderId="0" xfId="58" applyNumberFormat="1" applyFont="1" applyFill="1" applyAlignment="1" applyProtection="1">
      <alignment horizontal="right"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>
      <alignment horizontal="right" wrapText="1"/>
    </xf>
    <xf numFmtId="193" fontId="5" fillId="0" borderId="0" xfId="42" applyNumberFormat="1" applyFont="1" applyFill="1" applyBorder="1" applyAlignment="1">
      <alignment horizontal="right" wrapText="1"/>
    </xf>
    <xf numFmtId="171" fontId="5" fillId="0" borderId="0" xfId="42" applyFont="1" applyFill="1" applyBorder="1" applyAlignment="1" applyProtection="1">
      <alignment horizontal="right" wrapText="1"/>
      <protection/>
    </xf>
    <xf numFmtId="0" fontId="5" fillId="0" borderId="10" xfId="58" applyFont="1" applyFill="1" applyBorder="1" applyAlignment="1">
      <alignment horizontal="right" vertical="top" wrapText="1"/>
      <protection/>
    </xf>
    <xf numFmtId="0" fontId="5" fillId="0" borderId="10" xfId="58" applyFont="1" applyFill="1" applyBorder="1">
      <alignment/>
      <protection/>
    </xf>
    <xf numFmtId="0" fontId="6" fillId="0" borderId="0" xfId="58" applyNumberFormat="1" applyFont="1" applyFill="1" applyAlignment="1" applyProtection="1">
      <alignment horizontal="center"/>
      <protection/>
    </xf>
    <xf numFmtId="171" fontId="5" fillId="0" borderId="0" xfId="42" applyFont="1" applyFill="1" applyAlignment="1" applyProtection="1">
      <alignment horizontal="right" wrapText="1"/>
      <protection/>
    </xf>
    <xf numFmtId="171" fontId="5" fillId="0" borderId="0" xfId="42" applyFont="1" applyFill="1" applyAlignment="1">
      <alignment horizontal="right" wrapText="1"/>
    </xf>
    <xf numFmtId="171" fontId="5" fillId="0" borderId="0" xfId="42" applyFont="1" applyFill="1" applyBorder="1" applyAlignment="1">
      <alignment horizontal="right" wrapText="1"/>
    </xf>
    <xf numFmtId="171" fontId="5" fillId="0" borderId="10" xfId="42" applyFont="1" applyFill="1" applyBorder="1" applyAlignment="1" applyProtection="1">
      <alignment horizontal="right" wrapText="1"/>
      <protection/>
    </xf>
    <xf numFmtId="171" fontId="5" fillId="0" borderId="10" xfId="42" applyFont="1" applyFill="1" applyBorder="1" applyAlignment="1">
      <alignment horizontal="right" wrapText="1"/>
    </xf>
    <xf numFmtId="49" fontId="5" fillId="0" borderId="10" xfId="58" applyNumberFormat="1" applyFont="1" applyFill="1" applyBorder="1" applyAlignment="1">
      <alignment horizontal="right" vertical="top" wrapText="1"/>
      <protection/>
    </xf>
    <xf numFmtId="0" fontId="8" fillId="0" borderId="10" xfId="59" applyNumberFormat="1" applyFont="1" applyFill="1" applyBorder="1" applyAlignment="1" applyProtection="1">
      <alignment horizontal="right"/>
      <protection/>
    </xf>
    <xf numFmtId="171" fontId="5" fillId="0" borderId="11" xfId="42" applyFont="1" applyFill="1" applyBorder="1" applyAlignment="1" applyProtection="1">
      <alignment horizontal="right" wrapText="1"/>
      <protection/>
    </xf>
    <xf numFmtId="0" fontId="5" fillId="0" borderId="10" xfId="58" applyFont="1" applyFill="1" applyBorder="1" applyAlignment="1" applyProtection="1">
      <alignment vertical="top" wrapText="1"/>
      <protection/>
    </xf>
    <xf numFmtId="0" fontId="5" fillId="0" borderId="12" xfId="58" applyFont="1" applyFill="1" applyBorder="1" applyAlignment="1" applyProtection="1">
      <alignment vertical="top" wrapText="1"/>
      <protection/>
    </xf>
    <xf numFmtId="0" fontId="6" fillId="0" borderId="12" xfId="58" applyFont="1" applyFill="1" applyBorder="1" applyAlignment="1">
      <alignment horizontal="right" vertical="top" wrapText="1"/>
      <protection/>
    </xf>
    <xf numFmtId="191" fontId="5" fillId="0" borderId="0" xfId="58" applyNumberFormat="1" applyFont="1" applyFill="1" applyBorder="1" applyAlignment="1">
      <alignment horizontal="right" vertical="top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6" fillId="0" borderId="10" xfId="58" applyFont="1" applyFill="1" applyBorder="1" applyAlignment="1">
      <alignment horizontal="right" vertical="top" wrapText="1"/>
      <protection/>
    </xf>
    <xf numFmtId="0" fontId="5" fillId="0" borderId="0" xfId="58" applyNumberFormat="1" applyFont="1" applyFill="1" applyBorder="1" applyAlignment="1">
      <alignment horizontal="right" wrapText="1"/>
      <protection/>
    </xf>
    <xf numFmtId="0" fontId="5" fillId="0" borderId="11" xfId="60" applyFont="1" applyFill="1" applyBorder="1" applyAlignment="1" applyProtection="1">
      <alignment vertical="top"/>
      <protection/>
    </xf>
    <xf numFmtId="0" fontId="5" fillId="0" borderId="0" xfId="58" applyNumberFormat="1" applyFont="1" applyFill="1" applyBorder="1">
      <alignment/>
      <protection/>
    </xf>
    <xf numFmtId="0" fontId="5" fillId="0" borderId="10" xfId="42" applyNumberFormat="1" applyFont="1" applyFill="1" applyBorder="1" applyAlignment="1">
      <alignment horizontal="right" wrapText="1"/>
    </xf>
    <xf numFmtId="0" fontId="5" fillId="0" borderId="10" xfId="58" applyNumberFormat="1" applyFont="1" applyFill="1" applyBorder="1" applyAlignment="1">
      <alignment horizontal="right" wrapText="1"/>
      <protection/>
    </xf>
    <xf numFmtId="190" fontId="6" fillId="0" borderId="10" xfId="58" applyNumberFormat="1" applyFont="1" applyFill="1" applyBorder="1" applyAlignment="1">
      <alignment horizontal="right" vertical="top" wrapText="1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171" fontId="5" fillId="0" borderId="12" xfId="42" applyFont="1" applyFill="1" applyBorder="1" applyAlignment="1">
      <alignment horizontal="right" wrapText="1"/>
    </xf>
    <xf numFmtId="0" fontId="5" fillId="0" borderId="12" xfId="42" applyNumberFormat="1" applyFont="1" applyFill="1" applyBorder="1" applyAlignment="1">
      <alignment horizontal="right" wrapText="1"/>
    </xf>
    <xf numFmtId="0" fontId="5" fillId="0" borderId="12" xfId="58" applyNumberFormat="1" applyFont="1" applyFill="1" applyBorder="1" applyAlignment="1">
      <alignment horizontal="right" wrapText="1"/>
      <protection/>
    </xf>
    <xf numFmtId="0" fontId="5" fillId="0" borderId="12" xfId="58" applyNumberFormat="1" applyFont="1" applyFill="1" applyBorder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171" fontId="5" fillId="0" borderId="12" xfId="42" applyFont="1" applyFill="1" applyBorder="1" applyAlignment="1" applyProtection="1">
      <alignment horizontal="right" wrapText="1"/>
      <protection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0" fontId="5" fillId="0" borderId="0" xfId="58" applyNumberFormat="1" applyFont="1" applyFill="1" applyBorder="1" applyAlignment="1" applyProtection="1">
      <alignment horizontal="right" wrapText="1"/>
      <protection/>
    </xf>
    <xf numFmtId="0" fontId="5" fillId="0" borderId="11" xfId="60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Border="1" applyAlignment="1" applyProtection="1">
      <alignment horizontal="left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0" fontId="5" fillId="0" borderId="10" xfId="59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left" wrapText="1"/>
      <protection/>
    </xf>
    <xf numFmtId="0" fontId="5" fillId="0" borderId="0" xfId="42" applyNumberFormat="1" applyFont="1" applyFill="1" applyAlignment="1">
      <alignment horizontal="right" wrapText="1"/>
    </xf>
    <xf numFmtId="0" fontId="5" fillId="0" borderId="0" xfId="58" applyNumberFormat="1" applyFont="1" applyFill="1" applyAlignment="1">
      <alignment horizontal="right" wrapText="1"/>
      <protection/>
    </xf>
    <xf numFmtId="0" fontId="5" fillId="0" borderId="0" xfId="58" applyNumberFormat="1" applyFont="1" applyFill="1" applyAlignment="1" applyProtection="1">
      <alignment horizontal="right" wrapText="1"/>
      <protection/>
    </xf>
    <xf numFmtId="0" fontId="5" fillId="0" borderId="10" xfId="58" applyNumberFormat="1" applyFont="1" applyFill="1" applyBorder="1" applyAlignment="1" applyProtection="1">
      <alignment horizontal="right" wrapText="1"/>
      <protection/>
    </xf>
    <xf numFmtId="0" fontId="5" fillId="0" borderId="12" xfId="58" applyNumberFormat="1" applyFont="1" applyFill="1" applyBorder="1" applyAlignment="1">
      <alignment horizontal="right"/>
      <protection/>
    </xf>
    <xf numFmtId="0" fontId="5" fillId="0" borderId="10" xfId="58" applyFont="1" applyFill="1" applyBorder="1" applyAlignment="1">
      <alignment vertical="top"/>
      <protection/>
    </xf>
    <xf numFmtId="0" fontId="6" fillId="0" borderId="0" xfId="58" applyFont="1" applyFill="1" applyAlignment="1" applyProtection="1">
      <alignment horizontal="center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5" fillId="0" borderId="11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14 (2)"/>
      <sheetName val="DEMAND34 (2)"/>
      <sheetName val="Sheet1"/>
      <sheetName val="Sheet2"/>
      <sheetName val="Sheet3"/>
      <sheetName val="MTFRP for meeting (final)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92"/>
  <sheetViews>
    <sheetView tabSelected="1" view="pageBreakPreview" zoomScaleNormal="85" zoomScaleSheetLayoutView="100" zoomScalePageLayoutView="0" workbookViewId="0" topLeftCell="A1">
      <selection activeCell="C14" sqref="C14"/>
    </sheetView>
  </sheetViews>
  <sheetFormatPr defaultColWidth="11.00390625" defaultRowHeight="12.75"/>
  <cols>
    <col min="1" max="1" width="6.421875" style="2" customWidth="1"/>
    <col min="2" max="2" width="8.140625" style="1" customWidth="1"/>
    <col min="3" max="3" width="34.57421875" style="3" customWidth="1"/>
    <col min="4" max="4" width="8.57421875" style="47" customWidth="1"/>
    <col min="5" max="5" width="9.421875" style="47" customWidth="1"/>
    <col min="6" max="6" width="8.421875" style="3" customWidth="1"/>
    <col min="7" max="7" width="8.57421875" style="3" customWidth="1"/>
    <col min="8" max="8" width="8.57421875" style="47" customWidth="1"/>
    <col min="9" max="9" width="8.421875" style="47" customWidth="1"/>
    <col min="10" max="10" width="8.57421875" style="47" customWidth="1"/>
    <col min="11" max="11" width="9.140625" style="3" customWidth="1"/>
    <col min="12" max="12" width="8.421875" style="47" customWidth="1"/>
    <col min="13" max="16384" width="11.00390625" style="3" customWidth="1"/>
  </cols>
  <sheetData>
    <row r="1" spans="1:12" ht="14.2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4.2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4.25" customHeight="1">
      <c r="A3" s="29"/>
      <c r="B3" s="34"/>
      <c r="C3" s="4"/>
      <c r="D3" s="68"/>
      <c r="E3" s="68"/>
      <c r="F3" s="4"/>
      <c r="G3" s="4"/>
      <c r="H3" s="68"/>
      <c r="I3" s="68"/>
      <c r="J3" s="68"/>
      <c r="K3" s="4"/>
      <c r="L3" s="68"/>
    </row>
    <row r="4" spans="4:9" ht="14.25" customHeight="1">
      <c r="D4" s="45" t="s">
        <v>102</v>
      </c>
      <c r="E4" s="46">
        <v>2702</v>
      </c>
      <c r="F4" s="3" t="s">
        <v>1</v>
      </c>
      <c r="I4" s="48"/>
    </row>
    <row r="5" spans="4:9" ht="14.25" customHeight="1">
      <c r="D5" s="45"/>
      <c r="E5" s="46">
        <v>2705</v>
      </c>
      <c r="F5" s="3" t="s">
        <v>2</v>
      </c>
      <c r="I5" s="48"/>
    </row>
    <row r="6" spans="2:9" ht="14.25" customHeight="1">
      <c r="B6" s="18"/>
      <c r="C6" s="6"/>
      <c r="D6" s="45"/>
      <c r="E6" s="46">
        <v>2711</v>
      </c>
      <c r="F6" s="3" t="s">
        <v>67</v>
      </c>
      <c r="I6" s="48"/>
    </row>
    <row r="7" spans="2:9" ht="14.25" customHeight="1">
      <c r="B7" s="18"/>
      <c r="C7" s="6"/>
      <c r="D7" s="45" t="s">
        <v>119</v>
      </c>
      <c r="E7" s="46"/>
      <c r="I7" s="48"/>
    </row>
    <row r="8" spans="4:7" ht="14.25" customHeight="1">
      <c r="D8" s="45" t="s">
        <v>116</v>
      </c>
      <c r="E8" s="46">
        <v>4711</v>
      </c>
      <c r="F8" s="47" t="s">
        <v>73</v>
      </c>
      <c r="G8" s="5"/>
    </row>
    <row r="9" spans="4:11" ht="14.25" customHeight="1">
      <c r="D9" s="45"/>
      <c r="G9" s="48"/>
      <c r="K9" s="47"/>
    </row>
    <row r="10" spans="1:12" ht="14.25" customHeight="1">
      <c r="A10" s="30" t="s">
        <v>143</v>
      </c>
      <c r="C10" s="7"/>
      <c r="D10" s="49"/>
      <c r="F10" s="49"/>
      <c r="G10" s="49"/>
      <c r="H10" s="49"/>
      <c r="I10" s="49"/>
      <c r="J10" s="49"/>
      <c r="K10" s="49"/>
      <c r="L10" s="49"/>
    </row>
    <row r="11" spans="4:11" ht="14.25" customHeight="1">
      <c r="D11" s="50"/>
      <c r="E11" s="51" t="s">
        <v>95</v>
      </c>
      <c r="F11" s="51" t="s">
        <v>96</v>
      </c>
      <c r="G11" s="51" t="s">
        <v>10</v>
      </c>
      <c r="K11" s="47"/>
    </row>
    <row r="12" spans="4:11" ht="14.25" customHeight="1">
      <c r="D12" s="52" t="s">
        <v>3</v>
      </c>
      <c r="E12" s="53">
        <f>L152</f>
        <v>1472451</v>
      </c>
      <c r="F12" s="53">
        <f>L187</f>
        <v>46949</v>
      </c>
      <c r="G12" s="53">
        <f>F12+E12</f>
        <v>1519400</v>
      </c>
      <c r="K12" s="47"/>
    </row>
    <row r="13" spans="1:11" ht="14.25" customHeight="1">
      <c r="A13" s="30" t="s">
        <v>97</v>
      </c>
      <c r="F13" s="47"/>
      <c r="G13" s="47"/>
      <c r="K13" s="47"/>
    </row>
    <row r="14" spans="3:12" ht="14.25" customHeight="1">
      <c r="C14" s="9"/>
      <c r="D14" s="54"/>
      <c r="E14" s="54"/>
      <c r="F14" s="54"/>
      <c r="G14" s="54"/>
      <c r="H14" s="54"/>
      <c r="I14" s="55"/>
      <c r="J14" s="56"/>
      <c r="K14" s="57"/>
      <c r="L14" s="75" t="s">
        <v>137</v>
      </c>
    </row>
    <row r="15" spans="1:12" s="12" customFormat="1" ht="14.25" customHeight="1">
      <c r="A15" s="99"/>
      <c r="B15" s="10"/>
      <c r="C15" s="100"/>
      <c r="D15" s="113" t="s">
        <v>4</v>
      </c>
      <c r="E15" s="113"/>
      <c r="F15" s="112" t="s">
        <v>5</v>
      </c>
      <c r="G15" s="112"/>
      <c r="H15" s="112" t="s">
        <v>6</v>
      </c>
      <c r="I15" s="112"/>
      <c r="J15" s="112" t="s">
        <v>5</v>
      </c>
      <c r="K15" s="112"/>
      <c r="L15" s="112"/>
    </row>
    <row r="16" spans="1:12" s="12" customFormat="1" ht="14.25" customHeight="1">
      <c r="A16" s="101"/>
      <c r="B16" s="13"/>
      <c r="C16" s="100" t="s">
        <v>7</v>
      </c>
      <c r="D16" s="112" t="s">
        <v>129</v>
      </c>
      <c r="E16" s="112"/>
      <c r="F16" s="112" t="s">
        <v>138</v>
      </c>
      <c r="G16" s="112"/>
      <c r="H16" s="112" t="s">
        <v>138</v>
      </c>
      <c r="I16" s="112"/>
      <c r="J16" s="112" t="s">
        <v>144</v>
      </c>
      <c r="K16" s="112"/>
      <c r="L16" s="112"/>
    </row>
    <row r="17" spans="1:12" s="12" customFormat="1" ht="14.25" customHeight="1">
      <c r="A17" s="102"/>
      <c r="B17" s="14"/>
      <c r="C17" s="103"/>
      <c r="D17" s="58" t="s">
        <v>8</v>
      </c>
      <c r="E17" s="58" t="s">
        <v>9</v>
      </c>
      <c r="F17" s="58" t="s">
        <v>8</v>
      </c>
      <c r="G17" s="58" t="s">
        <v>9</v>
      </c>
      <c r="H17" s="58" t="s">
        <v>8</v>
      </c>
      <c r="I17" s="58" t="s">
        <v>9</v>
      </c>
      <c r="J17" s="58" t="s">
        <v>8</v>
      </c>
      <c r="K17" s="58" t="s">
        <v>9</v>
      </c>
      <c r="L17" s="58" t="s">
        <v>10</v>
      </c>
    </row>
    <row r="18" spans="1:12" s="12" customFormat="1" ht="13.5" customHeight="1">
      <c r="A18" s="31"/>
      <c r="B18" s="13"/>
      <c r="C18" s="11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3.5" customHeight="1">
      <c r="A19" s="19"/>
      <c r="B19" s="16"/>
      <c r="C19" s="17" t="s">
        <v>11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1:11" ht="13.5" customHeight="1">
      <c r="A20" s="19" t="s">
        <v>12</v>
      </c>
      <c r="B20" s="25">
        <v>2702</v>
      </c>
      <c r="C20" s="17" t="s">
        <v>1</v>
      </c>
      <c r="F20" s="47"/>
      <c r="G20" s="47"/>
      <c r="K20" s="47"/>
    </row>
    <row r="21" spans="1:12" ht="13.5" customHeight="1">
      <c r="A21" s="19"/>
      <c r="B21" s="24">
        <v>1</v>
      </c>
      <c r="C21" s="15" t="s">
        <v>13</v>
      </c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3.5" customHeight="1">
      <c r="A22" s="19"/>
      <c r="B22" s="35">
        <v>1.103</v>
      </c>
      <c r="C22" s="17" t="s">
        <v>14</v>
      </c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3.5" customHeight="1">
      <c r="A23" s="19"/>
      <c r="B23" s="16">
        <v>60</v>
      </c>
      <c r="C23" s="15" t="s">
        <v>15</v>
      </c>
      <c r="D23" s="45"/>
      <c r="E23" s="60"/>
      <c r="F23" s="45"/>
      <c r="G23" s="60"/>
      <c r="H23" s="45"/>
      <c r="I23" s="60"/>
      <c r="J23" s="60"/>
      <c r="K23" s="60"/>
      <c r="L23" s="60"/>
    </row>
    <row r="24" spans="1:12" ht="13.5" customHeight="1">
      <c r="A24" s="19"/>
      <c r="B24" s="22">
        <v>45</v>
      </c>
      <c r="C24" s="15" t="s">
        <v>16</v>
      </c>
      <c r="D24" s="45"/>
      <c r="E24" s="60"/>
      <c r="F24" s="45"/>
      <c r="G24" s="60"/>
      <c r="H24" s="45"/>
      <c r="I24" s="60"/>
      <c r="J24" s="60"/>
      <c r="K24" s="60"/>
      <c r="L24" s="60"/>
    </row>
    <row r="25" spans="1:12" ht="25.5">
      <c r="A25" s="19"/>
      <c r="B25" s="23" t="s">
        <v>17</v>
      </c>
      <c r="C25" s="15" t="s">
        <v>136</v>
      </c>
      <c r="D25" s="106">
        <v>48939</v>
      </c>
      <c r="E25" s="69">
        <v>0</v>
      </c>
      <c r="F25" s="89">
        <v>160000</v>
      </c>
      <c r="G25" s="69">
        <v>0</v>
      </c>
      <c r="H25" s="89">
        <v>160000</v>
      </c>
      <c r="I25" s="69">
        <v>0</v>
      </c>
      <c r="J25" s="89">
        <v>160000</v>
      </c>
      <c r="K25" s="69">
        <v>0</v>
      </c>
      <c r="L25" s="89">
        <f>SUM(J25:K25)</f>
        <v>160000</v>
      </c>
    </row>
    <row r="26" spans="1:12" ht="38.25">
      <c r="A26" s="19"/>
      <c r="B26" s="23" t="s">
        <v>92</v>
      </c>
      <c r="C26" s="15" t="s">
        <v>104</v>
      </c>
      <c r="D26" s="105">
        <v>4141</v>
      </c>
      <c r="E26" s="69">
        <v>0</v>
      </c>
      <c r="F26" s="89">
        <v>2500</v>
      </c>
      <c r="G26" s="69">
        <v>0</v>
      </c>
      <c r="H26" s="89">
        <v>2500</v>
      </c>
      <c r="I26" s="69">
        <v>0</v>
      </c>
      <c r="J26" s="89">
        <v>2500</v>
      </c>
      <c r="K26" s="69">
        <v>0</v>
      </c>
      <c r="L26" s="89">
        <f>SUM(J26:K26)</f>
        <v>2500</v>
      </c>
    </row>
    <row r="27" spans="1:12" ht="25.5">
      <c r="A27" s="19"/>
      <c r="B27" s="23" t="s">
        <v>106</v>
      </c>
      <c r="C27" s="15" t="s">
        <v>111</v>
      </c>
      <c r="D27" s="105">
        <v>89834</v>
      </c>
      <c r="E27" s="69">
        <v>0</v>
      </c>
      <c r="F27" s="89">
        <v>600000</v>
      </c>
      <c r="G27" s="69">
        <v>0</v>
      </c>
      <c r="H27" s="89">
        <v>600000</v>
      </c>
      <c r="I27" s="69">
        <v>0</v>
      </c>
      <c r="J27" s="89">
        <v>600000</v>
      </c>
      <c r="K27" s="69">
        <v>0</v>
      </c>
      <c r="L27" s="89">
        <f>SUM(J27:K27)</f>
        <v>600000</v>
      </c>
    </row>
    <row r="28" spans="1:12" ht="25.5">
      <c r="A28" s="19"/>
      <c r="B28" s="23" t="s">
        <v>120</v>
      </c>
      <c r="C28" s="15" t="s">
        <v>121</v>
      </c>
      <c r="D28" s="63">
        <v>24509</v>
      </c>
      <c r="E28" s="65">
        <v>0</v>
      </c>
      <c r="F28" s="62">
        <v>24999</v>
      </c>
      <c r="G28" s="65">
        <v>0</v>
      </c>
      <c r="H28" s="62">
        <v>24999</v>
      </c>
      <c r="I28" s="65">
        <v>0</v>
      </c>
      <c r="J28" s="62">
        <v>10000</v>
      </c>
      <c r="K28" s="65">
        <v>0</v>
      </c>
      <c r="L28" s="62">
        <f>SUM(J28:K28)</f>
        <v>10000</v>
      </c>
    </row>
    <row r="29" spans="1:12" ht="25.5">
      <c r="A29" s="19"/>
      <c r="B29" s="23" t="s">
        <v>130</v>
      </c>
      <c r="C29" s="15" t="s">
        <v>139</v>
      </c>
      <c r="D29" s="71">
        <v>0</v>
      </c>
      <c r="E29" s="62">
        <v>2300</v>
      </c>
      <c r="F29" s="65">
        <v>0</v>
      </c>
      <c r="G29" s="62">
        <v>10000</v>
      </c>
      <c r="H29" s="65">
        <v>0</v>
      </c>
      <c r="I29" s="62">
        <v>10000</v>
      </c>
      <c r="J29" s="65">
        <v>0</v>
      </c>
      <c r="K29" s="62">
        <v>10000</v>
      </c>
      <c r="L29" s="62">
        <f>SUM(J29:K29)</f>
        <v>10000</v>
      </c>
    </row>
    <row r="30" spans="1:12" ht="12.75" customHeight="1">
      <c r="A30" s="40" t="s">
        <v>10</v>
      </c>
      <c r="B30" s="74">
        <v>45</v>
      </c>
      <c r="C30" s="41" t="s">
        <v>16</v>
      </c>
      <c r="D30" s="91">
        <f aca="true" t="shared" si="0" ref="D30:I30">SUM(D25:D29)</f>
        <v>167423</v>
      </c>
      <c r="E30" s="91">
        <f t="shared" si="0"/>
        <v>2300</v>
      </c>
      <c r="F30" s="91">
        <f t="shared" si="0"/>
        <v>787499</v>
      </c>
      <c r="G30" s="91">
        <f t="shared" si="0"/>
        <v>10000</v>
      </c>
      <c r="H30" s="91">
        <f t="shared" si="0"/>
        <v>787499</v>
      </c>
      <c r="I30" s="91">
        <f t="shared" si="0"/>
        <v>10000</v>
      </c>
      <c r="J30" s="91">
        <f>SUM(J25:J29)</f>
        <v>772500</v>
      </c>
      <c r="K30" s="91">
        <f>SUM(K25:K29)</f>
        <v>10000</v>
      </c>
      <c r="L30" s="91">
        <f>SUM(L25:L29)</f>
        <v>782500</v>
      </c>
    </row>
    <row r="31" spans="1:12" ht="0.75" customHeight="1">
      <c r="A31" s="19"/>
      <c r="B31" s="22"/>
      <c r="C31" s="15"/>
      <c r="D31" s="63"/>
      <c r="E31" s="71"/>
      <c r="F31" s="63"/>
      <c r="G31" s="63"/>
      <c r="H31" s="63"/>
      <c r="I31" s="63"/>
      <c r="J31" s="71"/>
      <c r="K31" s="63"/>
      <c r="L31" s="63"/>
    </row>
    <row r="32" spans="1:12" ht="12.75" customHeight="1">
      <c r="A32" s="19"/>
      <c r="B32" s="22">
        <v>46</v>
      </c>
      <c r="C32" s="15" t="s">
        <v>19</v>
      </c>
      <c r="D32" s="61"/>
      <c r="E32" s="44"/>
      <c r="F32" s="61"/>
      <c r="G32" s="44"/>
      <c r="H32" s="61"/>
      <c r="I32" s="44"/>
      <c r="J32" s="61"/>
      <c r="K32" s="44"/>
      <c r="L32" s="44"/>
    </row>
    <row r="33" spans="1:12" ht="25.5">
      <c r="A33" s="19"/>
      <c r="B33" s="23" t="s">
        <v>20</v>
      </c>
      <c r="C33" s="15" t="s">
        <v>136</v>
      </c>
      <c r="D33" s="98">
        <v>24840</v>
      </c>
      <c r="E33" s="65">
        <v>0</v>
      </c>
      <c r="F33" s="63">
        <v>50000</v>
      </c>
      <c r="G33" s="65">
        <v>0</v>
      </c>
      <c r="H33" s="63">
        <v>50000</v>
      </c>
      <c r="I33" s="65">
        <v>0</v>
      </c>
      <c r="J33" s="63">
        <v>50000</v>
      </c>
      <c r="K33" s="65">
        <v>0</v>
      </c>
      <c r="L33" s="62">
        <f>SUM(J33:K33)</f>
        <v>50000</v>
      </c>
    </row>
    <row r="34" spans="1:12" ht="38.25">
      <c r="A34" s="19"/>
      <c r="B34" s="23" t="s">
        <v>93</v>
      </c>
      <c r="C34" s="15" t="s">
        <v>105</v>
      </c>
      <c r="D34" s="89">
        <v>4964</v>
      </c>
      <c r="E34" s="69">
        <v>0</v>
      </c>
      <c r="F34" s="105">
        <v>2500</v>
      </c>
      <c r="G34" s="69">
        <v>0</v>
      </c>
      <c r="H34" s="105">
        <v>2500</v>
      </c>
      <c r="I34" s="69">
        <v>0</v>
      </c>
      <c r="J34" s="105">
        <v>2500</v>
      </c>
      <c r="K34" s="69">
        <v>0</v>
      </c>
      <c r="L34" s="89">
        <f>SUM(J34:K34)</f>
        <v>2500</v>
      </c>
    </row>
    <row r="35" spans="1:12" ht="25.5">
      <c r="A35" s="19"/>
      <c r="B35" s="23" t="s">
        <v>107</v>
      </c>
      <c r="C35" s="15" t="s">
        <v>111</v>
      </c>
      <c r="D35" s="65">
        <v>0</v>
      </c>
      <c r="E35" s="65">
        <v>0</v>
      </c>
      <c r="F35" s="63">
        <v>100000</v>
      </c>
      <c r="G35" s="65">
        <v>0</v>
      </c>
      <c r="H35" s="63">
        <v>100000</v>
      </c>
      <c r="I35" s="65">
        <v>0</v>
      </c>
      <c r="J35" s="63">
        <v>100000</v>
      </c>
      <c r="K35" s="65">
        <v>0</v>
      </c>
      <c r="L35" s="62">
        <f>SUM(J35:K35)</f>
        <v>100000</v>
      </c>
    </row>
    <row r="36" spans="1:12" ht="25.5">
      <c r="A36" s="19"/>
      <c r="B36" s="23" t="s">
        <v>122</v>
      </c>
      <c r="C36" s="15" t="s">
        <v>121</v>
      </c>
      <c r="D36" s="65">
        <v>0</v>
      </c>
      <c r="E36" s="65">
        <v>0</v>
      </c>
      <c r="F36" s="63">
        <v>1</v>
      </c>
      <c r="G36" s="65">
        <v>0</v>
      </c>
      <c r="H36" s="63">
        <v>1</v>
      </c>
      <c r="I36" s="65">
        <v>0</v>
      </c>
      <c r="J36" s="71">
        <v>0</v>
      </c>
      <c r="K36" s="65">
        <v>0</v>
      </c>
      <c r="L36" s="65">
        <f>SUM(J36:K36)</f>
        <v>0</v>
      </c>
    </row>
    <row r="37" spans="1:12" ht="13.5" customHeight="1">
      <c r="A37" s="19" t="s">
        <v>10</v>
      </c>
      <c r="B37" s="22">
        <v>46</v>
      </c>
      <c r="C37" s="15" t="s">
        <v>19</v>
      </c>
      <c r="D37" s="91">
        <f aca="true" t="shared" si="1" ref="D37:L37">SUM(D33:D36)</f>
        <v>29804</v>
      </c>
      <c r="E37" s="90">
        <f t="shared" si="1"/>
        <v>0</v>
      </c>
      <c r="F37" s="91">
        <f t="shared" si="1"/>
        <v>152501</v>
      </c>
      <c r="G37" s="90">
        <f t="shared" si="1"/>
        <v>0</v>
      </c>
      <c r="H37" s="91">
        <f t="shared" si="1"/>
        <v>152501</v>
      </c>
      <c r="I37" s="90">
        <f t="shared" si="1"/>
        <v>0</v>
      </c>
      <c r="J37" s="91">
        <f t="shared" si="1"/>
        <v>152500</v>
      </c>
      <c r="K37" s="90">
        <f t="shared" si="1"/>
        <v>0</v>
      </c>
      <c r="L37" s="91">
        <f t="shared" si="1"/>
        <v>152500</v>
      </c>
    </row>
    <row r="38" spans="1:12" ht="13.5" customHeight="1">
      <c r="A38" s="19"/>
      <c r="B38" s="23"/>
      <c r="C38" s="15"/>
      <c r="D38" s="45"/>
      <c r="E38" s="60"/>
      <c r="F38" s="45"/>
      <c r="G38" s="60"/>
      <c r="H38" s="45"/>
      <c r="I38" s="60"/>
      <c r="J38" s="45"/>
      <c r="K38" s="60"/>
      <c r="L38" s="60"/>
    </row>
    <row r="39" spans="1:12" ht="13.5" customHeight="1">
      <c r="A39" s="19"/>
      <c r="B39" s="22">
        <v>47</v>
      </c>
      <c r="C39" s="15" t="s">
        <v>21</v>
      </c>
      <c r="D39" s="61"/>
      <c r="E39" s="44"/>
      <c r="F39" s="61"/>
      <c r="G39" s="44"/>
      <c r="H39" s="61"/>
      <c r="I39" s="44"/>
      <c r="J39" s="61"/>
      <c r="K39" s="44"/>
      <c r="L39" s="44"/>
    </row>
    <row r="40" spans="1:12" ht="25.5">
      <c r="A40" s="19"/>
      <c r="B40" s="23" t="s">
        <v>22</v>
      </c>
      <c r="C40" s="15" t="s">
        <v>136</v>
      </c>
      <c r="D40" s="62">
        <v>4860</v>
      </c>
      <c r="E40" s="65">
        <v>0</v>
      </c>
      <c r="F40" s="63">
        <v>50000</v>
      </c>
      <c r="G40" s="65">
        <v>0</v>
      </c>
      <c r="H40" s="83">
        <v>50000</v>
      </c>
      <c r="I40" s="65">
        <v>0</v>
      </c>
      <c r="J40" s="63">
        <v>50000</v>
      </c>
      <c r="K40" s="65">
        <v>0</v>
      </c>
      <c r="L40" s="62">
        <f>SUM(J40:K40)</f>
        <v>50000</v>
      </c>
    </row>
    <row r="41" spans="1:12" ht="38.25">
      <c r="A41" s="19"/>
      <c r="B41" s="23" t="s">
        <v>98</v>
      </c>
      <c r="C41" s="15" t="s">
        <v>104</v>
      </c>
      <c r="D41" s="89">
        <v>3742</v>
      </c>
      <c r="E41" s="69">
        <v>0</v>
      </c>
      <c r="F41" s="105">
        <v>2500</v>
      </c>
      <c r="G41" s="69">
        <v>0</v>
      </c>
      <c r="H41" s="106">
        <v>2500</v>
      </c>
      <c r="I41" s="69">
        <v>0</v>
      </c>
      <c r="J41" s="105">
        <v>2500</v>
      </c>
      <c r="K41" s="69">
        <v>0</v>
      </c>
      <c r="L41" s="89">
        <f>SUM(J41:K41)</f>
        <v>2500</v>
      </c>
    </row>
    <row r="42" spans="1:12" ht="25.5">
      <c r="A42" s="19"/>
      <c r="B42" s="23" t="s">
        <v>109</v>
      </c>
      <c r="C42" s="15" t="s">
        <v>111</v>
      </c>
      <c r="D42" s="89">
        <v>6433</v>
      </c>
      <c r="E42" s="69">
        <v>0</v>
      </c>
      <c r="F42" s="105">
        <v>100000</v>
      </c>
      <c r="G42" s="69">
        <v>0</v>
      </c>
      <c r="H42" s="105">
        <v>100000</v>
      </c>
      <c r="I42" s="69">
        <v>0</v>
      </c>
      <c r="J42" s="105">
        <v>100000</v>
      </c>
      <c r="K42" s="69">
        <v>0</v>
      </c>
      <c r="L42" s="89">
        <f>SUM(J42:K42)</f>
        <v>100000</v>
      </c>
    </row>
    <row r="43" spans="1:12" ht="25.5">
      <c r="A43" s="19"/>
      <c r="B43" s="23" t="s">
        <v>123</v>
      </c>
      <c r="C43" s="15" t="s">
        <v>121</v>
      </c>
      <c r="D43" s="89">
        <v>3036</v>
      </c>
      <c r="E43" s="69">
        <v>0</v>
      </c>
      <c r="F43" s="105">
        <v>1000</v>
      </c>
      <c r="G43" s="69">
        <v>0</v>
      </c>
      <c r="H43" s="105">
        <v>1000</v>
      </c>
      <c r="I43" s="69">
        <v>0</v>
      </c>
      <c r="J43" s="70">
        <v>0</v>
      </c>
      <c r="K43" s="69">
        <v>0</v>
      </c>
      <c r="L43" s="69">
        <f>SUM(J43:K43)</f>
        <v>0</v>
      </c>
    </row>
    <row r="44" spans="1:12" ht="13.5" customHeight="1">
      <c r="A44" s="19" t="s">
        <v>10</v>
      </c>
      <c r="B44" s="22">
        <v>47</v>
      </c>
      <c r="C44" s="15" t="s">
        <v>21</v>
      </c>
      <c r="D44" s="91">
        <f aca="true" t="shared" si="2" ref="D44:L44">SUM(D40:D43)</f>
        <v>18071</v>
      </c>
      <c r="E44" s="90">
        <f t="shared" si="2"/>
        <v>0</v>
      </c>
      <c r="F44" s="91">
        <f t="shared" si="2"/>
        <v>153500</v>
      </c>
      <c r="G44" s="90">
        <f t="shared" si="2"/>
        <v>0</v>
      </c>
      <c r="H44" s="91">
        <f t="shared" si="2"/>
        <v>153500</v>
      </c>
      <c r="I44" s="90">
        <f t="shared" si="2"/>
        <v>0</v>
      </c>
      <c r="J44" s="91">
        <f t="shared" si="2"/>
        <v>152500</v>
      </c>
      <c r="K44" s="90">
        <f t="shared" si="2"/>
        <v>0</v>
      </c>
      <c r="L44" s="91">
        <f t="shared" si="2"/>
        <v>152500</v>
      </c>
    </row>
    <row r="45" spans="1:12" ht="13.5" customHeight="1">
      <c r="A45" s="19"/>
      <c r="B45" s="23"/>
      <c r="C45" s="15"/>
      <c r="D45" s="45"/>
      <c r="E45" s="60"/>
      <c r="F45" s="45"/>
      <c r="G45" s="60"/>
      <c r="H45" s="45"/>
      <c r="I45" s="60"/>
      <c r="J45" s="45"/>
      <c r="K45" s="60"/>
      <c r="L45" s="60"/>
    </row>
    <row r="46" spans="1:12" ht="13.5" customHeight="1">
      <c r="A46" s="19"/>
      <c r="B46" s="22">
        <v>48</v>
      </c>
      <c r="C46" s="15" t="s">
        <v>23</v>
      </c>
      <c r="D46" s="45"/>
      <c r="E46" s="60"/>
      <c r="F46" s="45"/>
      <c r="G46" s="60"/>
      <c r="H46" s="45"/>
      <c r="I46" s="60"/>
      <c r="J46" s="45"/>
      <c r="K46" s="60"/>
      <c r="L46" s="60"/>
    </row>
    <row r="47" spans="1:12" ht="25.5">
      <c r="A47" s="19"/>
      <c r="B47" s="23" t="s">
        <v>24</v>
      </c>
      <c r="C47" s="15" t="s">
        <v>136</v>
      </c>
      <c r="D47" s="105">
        <v>23944</v>
      </c>
      <c r="E47" s="69">
        <v>0</v>
      </c>
      <c r="F47" s="105">
        <v>30000</v>
      </c>
      <c r="G47" s="69">
        <v>0</v>
      </c>
      <c r="H47" s="106">
        <v>30000</v>
      </c>
      <c r="I47" s="69">
        <v>0</v>
      </c>
      <c r="J47" s="105">
        <v>30000</v>
      </c>
      <c r="K47" s="69">
        <v>0</v>
      </c>
      <c r="L47" s="89">
        <f>SUM(J47:K47)</f>
        <v>30000</v>
      </c>
    </row>
    <row r="48" spans="1:12" ht="38.25">
      <c r="A48" s="19"/>
      <c r="B48" s="23" t="s">
        <v>94</v>
      </c>
      <c r="C48" s="15" t="s">
        <v>104</v>
      </c>
      <c r="D48" s="63">
        <v>3944</v>
      </c>
      <c r="E48" s="65">
        <v>0</v>
      </c>
      <c r="F48" s="63">
        <v>2500</v>
      </c>
      <c r="G48" s="65">
        <v>0</v>
      </c>
      <c r="H48" s="83">
        <v>2500</v>
      </c>
      <c r="I48" s="65">
        <v>0</v>
      </c>
      <c r="J48" s="63">
        <v>2500</v>
      </c>
      <c r="K48" s="65">
        <v>0</v>
      </c>
      <c r="L48" s="62">
        <f>SUM(J48:K48)</f>
        <v>2500</v>
      </c>
    </row>
    <row r="49" spans="1:12" ht="25.5">
      <c r="A49" s="19"/>
      <c r="B49" s="23" t="s">
        <v>108</v>
      </c>
      <c r="C49" s="15" t="s">
        <v>111</v>
      </c>
      <c r="D49" s="63">
        <v>9354</v>
      </c>
      <c r="E49" s="65">
        <v>0</v>
      </c>
      <c r="F49" s="63">
        <v>200000</v>
      </c>
      <c r="G49" s="65">
        <v>0</v>
      </c>
      <c r="H49" s="63">
        <v>200000</v>
      </c>
      <c r="I49" s="65">
        <v>0</v>
      </c>
      <c r="J49" s="63">
        <v>200000</v>
      </c>
      <c r="K49" s="65">
        <v>0</v>
      </c>
      <c r="L49" s="62">
        <f>SUM(J49:K49)</f>
        <v>200000</v>
      </c>
    </row>
    <row r="50" spans="1:12" ht="25.5">
      <c r="A50" s="19"/>
      <c r="B50" s="23" t="s">
        <v>124</v>
      </c>
      <c r="C50" s="15" t="s">
        <v>121</v>
      </c>
      <c r="D50" s="63">
        <v>5598</v>
      </c>
      <c r="E50" s="65">
        <v>0</v>
      </c>
      <c r="F50" s="63">
        <v>4000</v>
      </c>
      <c r="G50" s="65">
        <v>0</v>
      </c>
      <c r="H50" s="63">
        <v>4000</v>
      </c>
      <c r="I50" s="65">
        <v>0</v>
      </c>
      <c r="J50" s="63">
        <v>5000</v>
      </c>
      <c r="K50" s="65">
        <v>0</v>
      </c>
      <c r="L50" s="62">
        <f>SUM(J50:K50)</f>
        <v>5000</v>
      </c>
    </row>
    <row r="51" spans="1:12" ht="13.5" customHeight="1">
      <c r="A51" s="19" t="s">
        <v>10</v>
      </c>
      <c r="B51" s="22">
        <v>48</v>
      </c>
      <c r="C51" s="15" t="s">
        <v>23</v>
      </c>
      <c r="D51" s="91">
        <f aca="true" t="shared" si="3" ref="D51:L51">SUM(D47:D50)</f>
        <v>42840</v>
      </c>
      <c r="E51" s="90">
        <f t="shared" si="3"/>
        <v>0</v>
      </c>
      <c r="F51" s="91">
        <f t="shared" si="3"/>
        <v>236500</v>
      </c>
      <c r="G51" s="90">
        <f t="shared" si="3"/>
        <v>0</v>
      </c>
      <c r="H51" s="91">
        <f t="shared" si="3"/>
        <v>236500</v>
      </c>
      <c r="I51" s="90">
        <f t="shared" si="3"/>
        <v>0</v>
      </c>
      <c r="J51" s="91">
        <f t="shared" si="3"/>
        <v>237500</v>
      </c>
      <c r="K51" s="90">
        <f t="shared" si="3"/>
        <v>0</v>
      </c>
      <c r="L51" s="91">
        <f t="shared" si="3"/>
        <v>237500</v>
      </c>
    </row>
    <row r="52" spans="1:12" ht="13.5" customHeight="1">
      <c r="A52" s="40" t="s">
        <v>10</v>
      </c>
      <c r="B52" s="66">
        <v>60</v>
      </c>
      <c r="C52" s="41" t="s">
        <v>15</v>
      </c>
      <c r="D52" s="91">
        <f aca="true" t="shared" si="4" ref="D52:L52">D51+D44+D37+D30</f>
        <v>258138</v>
      </c>
      <c r="E52" s="91">
        <f t="shared" si="4"/>
        <v>2300</v>
      </c>
      <c r="F52" s="91">
        <f t="shared" si="4"/>
        <v>1330000</v>
      </c>
      <c r="G52" s="91">
        <f t="shared" si="4"/>
        <v>10000</v>
      </c>
      <c r="H52" s="91">
        <f t="shared" si="4"/>
        <v>1330000</v>
      </c>
      <c r="I52" s="91">
        <f t="shared" si="4"/>
        <v>10000</v>
      </c>
      <c r="J52" s="91">
        <f t="shared" si="4"/>
        <v>1315000</v>
      </c>
      <c r="K52" s="91">
        <f t="shared" si="4"/>
        <v>10000</v>
      </c>
      <c r="L52" s="91">
        <f t="shared" si="4"/>
        <v>1325000</v>
      </c>
    </row>
    <row r="53" spans="1:12" ht="0.75" customHeight="1">
      <c r="A53" s="19"/>
      <c r="B53" s="16"/>
      <c r="C53" s="15"/>
      <c r="D53" s="61"/>
      <c r="E53" s="61"/>
      <c r="F53" s="61"/>
      <c r="G53" s="61"/>
      <c r="H53" s="61"/>
      <c r="I53" s="43"/>
      <c r="J53" s="61"/>
      <c r="K53" s="61"/>
      <c r="L53" s="61"/>
    </row>
    <row r="54" spans="1:12" ht="13.5" customHeight="1">
      <c r="A54" s="19"/>
      <c r="B54" s="16">
        <v>61</v>
      </c>
      <c r="C54" s="15" t="s">
        <v>25</v>
      </c>
      <c r="D54" s="45"/>
      <c r="E54" s="60"/>
      <c r="F54" s="60"/>
      <c r="G54" s="60"/>
      <c r="H54" s="60"/>
      <c r="I54" s="60"/>
      <c r="J54" s="60"/>
      <c r="K54" s="60"/>
      <c r="L54" s="60"/>
    </row>
    <row r="55" spans="1:12" ht="13.5" customHeight="1">
      <c r="A55" s="19"/>
      <c r="B55" s="22">
        <v>45</v>
      </c>
      <c r="C55" s="15" t="s">
        <v>16</v>
      </c>
      <c r="D55" s="45"/>
      <c r="E55" s="60"/>
      <c r="F55" s="60"/>
      <c r="G55" s="60"/>
      <c r="H55" s="60"/>
      <c r="I55" s="60"/>
      <c r="J55" s="60"/>
      <c r="K55" s="60"/>
      <c r="L55" s="60"/>
    </row>
    <row r="56" spans="1:12" ht="13.5" customHeight="1">
      <c r="A56" s="19"/>
      <c r="B56" s="23" t="s">
        <v>26</v>
      </c>
      <c r="C56" s="15" t="s">
        <v>27</v>
      </c>
      <c r="D56" s="70">
        <v>0</v>
      </c>
      <c r="E56" s="69">
        <v>0</v>
      </c>
      <c r="F56" s="70">
        <v>0</v>
      </c>
      <c r="G56" s="107">
        <v>2500</v>
      </c>
      <c r="H56" s="70">
        <v>0</v>
      </c>
      <c r="I56" s="107">
        <v>2500</v>
      </c>
      <c r="J56" s="70">
        <v>0</v>
      </c>
      <c r="K56" s="107">
        <v>2500</v>
      </c>
      <c r="L56" s="60">
        <f>SUM(J56:K56)</f>
        <v>2500</v>
      </c>
    </row>
    <row r="57" spans="1:12" ht="13.5" customHeight="1">
      <c r="A57" s="19"/>
      <c r="B57" s="23"/>
      <c r="C57" s="15"/>
      <c r="D57" s="45"/>
      <c r="E57" s="45"/>
      <c r="F57" s="45"/>
      <c r="G57" s="60"/>
      <c r="H57" s="45"/>
      <c r="I57" s="60"/>
      <c r="J57" s="45"/>
      <c r="K57" s="60"/>
      <c r="L57" s="60"/>
    </row>
    <row r="58" spans="1:12" ht="13.5" customHeight="1">
      <c r="A58" s="19"/>
      <c r="B58" s="22">
        <v>46</v>
      </c>
      <c r="C58" s="15" t="s">
        <v>19</v>
      </c>
      <c r="D58" s="45"/>
      <c r="E58" s="45"/>
      <c r="F58" s="45"/>
      <c r="G58" s="60"/>
      <c r="H58" s="45"/>
      <c r="I58" s="60"/>
      <c r="J58" s="45"/>
      <c r="K58" s="60"/>
      <c r="L58" s="60"/>
    </row>
    <row r="59" spans="1:12" ht="13.5" customHeight="1">
      <c r="A59" s="19"/>
      <c r="B59" s="23" t="s">
        <v>28</v>
      </c>
      <c r="C59" s="15" t="s">
        <v>27</v>
      </c>
      <c r="D59" s="70">
        <v>0</v>
      </c>
      <c r="E59" s="106">
        <v>1097</v>
      </c>
      <c r="F59" s="70">
        <v>0</v>
      </c>
      <c r="G59" s="107">
        <v>1190</v>
      </c>
      <c r="H59" s="70">
        <v>0</v>
      </c>
      <c r="I59" s="107">
        <v>1190</v>
      </c>
      <c r="J59" s="70">
        <v>0</v>
      </c>
      <c r="K59" s="107">
        <v>1190</v>
      </c>
      <c r="L59" s="60">
        <f>SUM(J59:K59)</f>
        <v>1190</v>
      </c>
    </row>
    <row r="60" spans="1:12" ht="13.5" customHeight="1">
      <c r="A60" s="19"/>
      <c r="B60" s="23"/>
      <c r="C60" s="15"/>
      <c r="D60" s="45"/>
      <c r="E60" s="45"/>
      <c r="F60" s="45"/>
      <c r="G60" s="60"/>
      <c r="H60" s="45"/>
      <c r="I60" s="60"/>
      <c r="J60" s="45"/>
      <c r="K60" s="60"/>
      <c r="L60" s="60"/>
    </row>
    <row r="61" spans="1:12" ht="13.5" customHeight="1">
      <c r="A61" s="19"/>
      <c r="B61" s="22">
        <v>47</v>
      </c>
      <c r="C61" s="15" t="s">
        <v>21</v>
      </c>
      <c r="D61" s="45"/>
      <c r="E61" s="45"/>
      <c r="F61" s="45"/>
      <c r="G61" s="60"/>
      <c r="H61" s="45"/>
      <c r="I61" s="60"/>
      <c r="J61" s="45"/>
      <c r="K61" s="60"/>
      <c r="L61" s="60"/>
    </row>
    <row r="62" spans="1:12" ht="13.5" customHeight="1">
      <c r="A62" s="19"/>
      <c r="B62" s="23" t="s">
        <v>29</v>
      </c>
      <c r="C62" s="15" t="s">
        <v>27</v>
      </c>
      <c r="D62" s="70">
        <v>0</v>
      </c>
      <c r="E62" s="106">
        <v>995</v>
      </c>
      <c r="F62" s="70">
        <v>0</v>
      </c>
      <c r="G62" s="107">
        <v>1090</v>
      </c>
      <c r="H62" s="70">
        <v>0</v>
      </c>
      <c r="I62" s="107">
        <v>1090</v>
      </c>
      <c r="J62" s="70">
        <v>0</v>
      </c>
      <c r="K62" s="107">
        <v>1090</v>
      </c>
      <c r="L62" s="60">
        <f>SUM(J62:K62)</f>
        <v>1090</v>
      </c>
    </row>
    <row r="63" spans="1:12" ht="13.5" customHeight="1">
      <c r="A63" s="19"/>
      <c r="B63" s="22"/>
      <c r="C63" s="15"/>
      <c r="D63" s="61"/>
      <c r="E63" s="61"/>
      <c r="F63" s="61"/>
      <c r="G63" s="44"/>
      <c r="H63" s="61"/>
      <c r="I63" s="44"/>
      <c r="J63" s="61"/>
      <c r="K63" s="44"/>
      <c r="L63" s="44"/>
    </row>
    <row r="64" spans="1:12" ht="13.5" customHeight="1">
      <c r="A64" s="19"/>
      <c r="B64" s="22">
        <v>48</v>
      </c>
      <c r="C64" s="15" t="s">
        <v>23</v>
      </c>
      <c r="D64" s="45"/>
      <c r="E64" s="45"/>
      <c r="F64" s="45"/>
      <c r="G64" s="60"/>
      <c r="H64" s="45"/>
      <c r="I64" s="60"/>
      <c r="J64" s="45"/>
      <c r="K64" s="60"/>
      <c r="L64" s="60"/>
    </row>
    <row r="65" spans="1:12" ht="13.5" customHeight="1">
      <c r="A65" s="19"/>
      <c r="B65" s="23" t="s">
        <v>30</v>
      </c>
      <c r="C65" s="15" t="s">
        <v>27</v>
      </c>
      <c r="D65" s="70">
        <v>0</v>
      </c>
      <c r="E65" s="106">
        <v>1002</v>
      </c>
      <c r="F65" s="70">
        <v>0</v>
      </c>
      <c r="G65" s="107">
        <v>1090</v>
      </c>
      <c r="H65" s="70">
        <v>0</v>
      </c>
      <c r="I65" s="107">
        <v>1090</v>
      </c>
      <c r="J65" s="70">
        <v>0</v>
      </c>
      <c r="K65" s="107">
        <v>1090</v>
      </c>
      <c r="L65" s="60">
        <f>SUM(J65:K65)</f>
        <v>1090</v>
      </c>
    </row>
    <row r="66" spans="1:12" ht="13.5" customHeight="1">
      <c r="A66" s="19" t="s">
        <v>10</v>
      </c>
      <c r="B66" s="16">
        <v>61</v>
      </c>
      <c r="C66" s="15" t="s">
        <v>25</v>
      </c>
      <c r="D66" s="90">
        <f aca="true" t="shared" si="5" ref="D66:L66">D65+D62+D59+D56</f>
        <v>0</v>
      </c>
      <c r="E66" s="92">
        <f t="shared" si="5"/>
        <v>3094</v>
      </c>
      <c r="F66" s="90">
        <f t="shared" si="5"/>
        <v>0</v>
      </c>
      <c r="G66" s="92">
        <f t="shared" si="5"/>
        <v>5870</v>
      </c>
      <c r="H66" s="90">
        <f t="shared" si="5"/>
        <v>0</v>
      </c>
      <c r="I66" s="92">
        <f t="shared" si="5"/>
        <v>5870</v>
      </c>
      <c r="J66" s="90">
        <f t="shared" si="5"/>
        <v>0</v>
      </c>
      <c r="K66" s="92">
        <f t="shared" si="5"/>
        <v>5870</v>
      </c>
      <c r="L66" s="92">
        <f t="shared" si="5"/>
        <v>5870</v>
      </c>
    </row>
    <row r="67" spans="1:12" ht="13.5" customHeight="1">
      <c r="A67" s="19" t="s">
        <v>10</v>
      </c>
      <c r="B67" s="35">
        <v>1.103</v>
      </c>
      <c r="C67" s="17" t="s">
        <v>14</v>
      </c>
      <c r="D67" s="93">
        <f aca="true" t="shared" si="6" ref="D67:L67">D66+D52</f>
        <v>258138</v>
      </c>
      <c r="E67" s="93">
        <f t="shared" si="6"/>
        <v>5394</v>
      </c>
      <c r="F67" s="96">
        <f t="shared" si="6"/>
        <v>1330000</v>
      </c>
      <c r="G67" s="93">
        <f t="shared" si="6"/>
        <v>15870</v>
      </c>
      <c r="H67" s="93">
        <f t="shared" si="6"/>
        <v>1330000</v>
      </c>
      <c r="I67" s="93">
        <f t="shared" si="6"/>
        <v>15870</v>
      </c>
      <c r="J67" s="96">
        <f t="shared" si="6"/>
        <v>1315000</v>
      </c>
      <c r="K67" s="93">
        <f t="shared" si="6"/>
        <v>15870</v>
      </c>
      <c r="L67" s="93">
        <f t="shared" si="6"/>
        <v>1330870</v>
      </c>
    </row>
    <row r="68" spans="1:12" ht="13.5" customHeight="1">
      <c r="A68" s="19" t="s">
        <v>10</v>
      </c>
      <c r="B68" s="24">
        <v>1</v>
      </c>
      <c r="C68" s="15" t="s">
        <v>13</v>
      </c>
      <c r="D68" s="93">
        <f aca="true" t="shared" si="7" ref="D68:L68">D67</f>
        <v>258138</v>
      </c>
      <c r="E68" s="93">
        <f t="shared" si="7"/>
        <v>5394</v>
      </c>
      <c r="F68" s="96">
        <f t="shared" si="7"/>
        <v>1330000</v>
      </c>
      <c r="G68" s="93">
        <f t="shared" si="7"/>
        <v>15870</v>
      </c>
      <c r="H68" s="93">
        <f t="shared" si="7"/>
        <v>1330000</v>
      </c>
      <c r="I68" s="93">
        <f t="shared" si="7"/>
        <v>15870</v>
      </c>
      <c r="J68" s="96">
        <f t="shared" si="7"/>
        <v>1315000</v>
      </c>
      <c r="K68" s="93">
        <f t="shared" si="7"/>
        <v>15870</v>
      </c>
      <c r="L68" s="93">
        <f t="shared" si="7"/>
        <v>1330870</v>
      </c>
    </row>
    <row r="69" spans="1:12" ht="13.5" customHeight="1">
      <c r="A69" s="19"/>
      <c r="B69" s="24"/>
      <c r="C69" s="15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3.5" customHeight="1">
      <c r="A70" s="19"/>
      <c r="B70" s="16">
        <v>80</v>
      </c>
      <c r="C70" s="15" t="s">
        <v>31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3.5" customHeight="1">
      <c r="A71" s="19"/>
      <c r="B71" s="36">
        <v>80.001</v>
      </c>
      <c r="C71" s="17" t="s">
        <v>117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3.5" customHeight="1">
      <c r="A72" s="19"/>
      <c r="B72" s="24">
        <v>20</v>
      </c>
      <c r="C72" s="15" t="s">
        <v>32</v>
      </c>
      <c r="D72" s="61"/>
      <c r="E72" s="61"/>
      <c r="F72" s="61"/>
      <c r="G72" s="61"/>
      <c r="H72" s="61"/>
      <c r="I72" s="61"/>
      <c r="J72" s="61"/>
      <c r="K72" s="61"/>
      <c r="L72" s="61"/>
    </row>
    <row r="73" spans="1:12" ht="13.5" customHeight="1">
      <c r="A73" s="19"/>
      <c r="B73" s="24">
        <v>44</v>
      </c>
      <c r="C73" s="15" t="s">
        <v>18</v>
      </c>
      <c r="D73" s="61"/>
      <c r="E73" s="61"/>
      <c r="F73" s="61"/>
      <c r="G73" s="61"/>
      <c r="H73" s="61"/>
      <c r="I73" s="61"/>
      <c r="J73" s="61"/>
      <c r="K73" s="61"/>
      <c r="L73" s="61"/>
    </row>
    <row r="74" spans="1:12" ht="13.5" customHeight="1">
      <c r="A74" s="19"/>
      <c r="B74" s="23" t="s">
        <v>33</v>
      </c>
      <c r="C74" s="15" t="s">
        <v>34</v>
      </c>
      <c r="D74" s="83">
        <v>12003</v>
      </c>
      <c r="E74" s="98">
        <v>14810</v>
      </c>
      <c r="F74" s="63">
        <v>11108</v>
      </c>
      <c r="G74" s="98">
        <v>16800</v>
      </c>
      <c r="H74" s="83">
        <v>11108</v>
      </c>
      <c r="I74" s="98">
        <v>16800</v>
      </c>
      <c r="J74" s="63">
        <v>16500</v>
      </c>
      <c r="K74" s="98">
        <v>14165</v>
      </c>
      <c r="L74" s="44">
        <f aca="true" t="shared" si="8" ref="L74:L79">SUM(J74:K74)</f>
        <v>30665</v>
      </c>
    </row>
    <row r="75" spans="1:12" ht="13.5" customHeight="1">
      <c r="A75" s="19"/>
      <c r="B75" s="23" t="s">
        <v>35</v>
      </c>
      <c r="C75" s="15" t="s">
        <v>36</v>
      </c>
      <c r="D75" s="63">
        <v>9013</v>
      </c>
      <c r="E75" s="65">
        <v>0</v>
      </c>
      <c r="F75" s="63">
        <v>8030</v>
      </c>
      <c r="G75" s="65">
        <v>0</v>
      </c>
      <c r="H75" s="63">
        <v>8030</v>
      </c>
      <c r="I75" s="65">
        <v>0</v>
      </c>
      <c r="J75" s="63">
        <v>4400</v>
      </c>
      <c r="K75" s="65">
        <v>0</v>
      </c>
      <c r="L75" s="62">
        <f t="shared" si="8"/>
        <v>4400</v>
      </c>
    </row>
    <row r="76" spans="1:12" ht="13.5" customHeight="1">
      <c r="A76" s="19"/>
      <c r="B76" s="23" t="s">
        <v>37</v>
      </c>
      <c r="C76" s="15" t="s">
        <v>38</v>
      </c>
      <c r="D76" s="83">
        <v>390</v>
      </c>
      <c r="E76" s="62">
        <v>141</v>
      </c>
      <c r="F76" s="71">
        <v>0</v>
      </c>
      <c r="G76" s="98">
        <v>280</v>
      </c>
      <c r="H76" s="71">
        <v>0</v>
      </c>
      <c r="I76" s="98">
        <v>280</v>
      </c>
      <c r="J76" s="63">
        <v>100</v>
      </c>
      <c r="K76" s="98">
        <v>280</v>
      </c>
      <c r="L76" s="44">
        <f t="shared" si="8"/>
        <v>380</v>
      </c>
    </row>
    <row r="77" spans="1:12" ht="13.5" customHeight="1">
      <c r="A77" s="19"/>
      <c r="B77" s="23" t="s">
        <v>39</v>
      </c>
      <c r="C77" s="15" t="s">
        <v>40</v>
      </c>
      <c r="D77" s="83">
        <v>1508</v>
      </c>
      <c r="E77" s="62">
        <v>1186</v>
      </c>
      <c r="F77" s="71">
        <v>0</v>
      </c>
      <c r="G77" s="98">
        <v>1200</v>
      </c>
      <c r="H77" s="71">
        <v>0</v>
      </c>
      <c r="I77" s="98">
        <v>1200</v>
      </c>
      <c r="J77" s="63">
        <v>400</v>
      </c>
      <c r="K77" s="98">
        <v>1200</v>
      </c>
      <c r="L77" s="44">
        <f t="shared" si="8"/>
        <v>1600</v>
      </c>
    </row>
    <row r="78" spans="1:12" ht="13.5" customHeight="1">
      <c r="A78" s="19"/>
      <c r="B78" s="23" t="s">
        <v>41</v>
      </c>
      <c r="C78" s="15" t="s">
        <v>118</v>
      </c>
      <c r="D78" s="83">
        <v>200</v>
      </c>
      <c r="E78" s="65">
        <v>0</v>
      </c>
      <c r="F78" s="71">
        <v>0</v>
      </c>
      <c r="G78" s="65">
        <v>0</v>
      </c>
      <c r="H78" s="71">
        <v>0</v>
      </c>
      <c r="I78" s="65">
        <v>0</v>
      </c>
      <c r="J78" s="63">
        <v>100</v>
      </c>
      <c r="K78" s="65">
        <v>0</v>
      </c>
      <c r="L78" s="62">
        <f t="shared" si="8"/>
        <v>100</v>
      </c>
    </row>
    <row r="79" spans="1:12" ht="12.75">
      <c r="A79" s="19"/>
      <c r="B79" s="23" t="s">
        <v>42</v>
      </c>
      <c r="C79" s="15" t="s">
        <v>43</v>
      </c>
      <c r="D79" s="62">
        <v>851</v>
      </c>
      <c r="E79" s="98">
        <v>849</v>
      </c>
      <c r="F79" s="70">
        <v>0</v>
      </c>
      <c r="G79" s="98">
        <v>1090</v>
      </c>
      <c r="H79" s="70">
        <v>0</v>
      </c>
      <c r="I79" s="107">
        <v>1090</v>
      </c>
      <c r="J79" s="105">
        <v>400</v>
      </c>
      <c r="K79" s="98">
        <v>1090</v>
      </c>
      <c r="L79" s="60">
        <f t="shared" si="8"/>
        <v>1490</v>
      </c>
    </row>
    <row r="80" spans="1:12" ht="12.75">
      <c r="A80" s="19" t="s">
        <v>10</v>
      </c>
      <c r="B80" s="24">
        <v>44</v>
      </c>
      <c r="C80" s="15" t="s">
        <v>18</v>
      </c>
      <c r="D80" s="92">
        <f aca="true" t="shared" si="9" ref="D80:L80">SUM(D74:D79)</f>
        <v>23965</v>
      </c>
      <c r="E80" s="92">
        <f t="shared" si="9"/>
        <v>16986</v>
      </c>
      <c r="F80" s="91">
        <f t="shared" si="9"/>
        <v>19138</v>
      </c>
      <c r="G80" s="92">
        <f t="shared" si="9"/>
        <v>19370</v>
      </c>
      <c r="H80" s="92">
        <f t="shared" si="9"/>
        <v>19138</v>
      </c>
      <c r="I80" s="92">
        <f t="shared" si="9"/>
        <v>19370</v>
      </c>
      <c r="J80" s="91">
        <f t="shared" si="9"/>
        <v>21900</v>
      </c>
      <c r="K80" s="92">
        <f t="shared" si="9"/>
        <v>16735</v>
      </c>
      <c r="L80" s="92">
        <f t="shared" si="9"/>
        <v>38635</v>
      </c>
    </row>
    <row r="81" spans="1:12" ht="9.75" customHeight="1">
      <c r="A81" s="19"/>
      <c r="B81" s="24"/>
      <c r="C81" s="15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2.75">
      <c r="A82" s="19"/>
      <c r="B82" s="24">
        <v>45</v>
      </c>
      <c r="C82" s="15" t="s">
        <v>16</v>
      </c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2.75">
      <c r="A83" s="19"/>
      <c r="B83" s="24" t="s">
        <v>44</v>
      </c>
      <c r="C83" s="15" t="s">
        <v>34</v>
      </c>
      <c r="D83" s="98">
        <v>4943</v>
      </c>
      <c r="E83" s="65">
        <v>0</v>
      </c>
      <c r="F83" s="63">
        <v>4700</v>
      </c>
      <c r="G83" s="65">
        <v>0</v>
      </c>
      <c r="H83" s="83">
        <v>4700</v>
      </c>
      <c r="I83" s="65">
        <v>0</v>
      </c>
      <c r="J83" s="63">
        <v>7500</v>
      </c>
      <c r="K83" s="65">
        <v>0</v>
      </c>
      <c r="L83" s="62">
        <f>SUM(J83:K83)</f>
        <v>7500</v>
      </c>
    </row>
    <row r="84" spans="1:12" ht="12.75">
      <c r="A84" s="19"/>
      <c r="B84" s="24" t="s">
        <v>85</v>
      </c>
      <c r="C84" s="15" t="s">
        <v>36</v>
      </c>
      <c r="D84" s="62">
        <v>5822</v>
      </c>
      <c r="E84" s="65">
        <v>0</v>
      </c>
      <c r="F84" s="63">
        <v>4300</v>
      </c>
      <c r="G84" s="65">
        <v>0</v>
      </c>
      <c r="H84" s="63">
        <v>4300</v>
      </c>
      <c r="I84" s="65">
        <v>0</v>
      </c>
      <c r="J84" s="63">
        <v>9000</v>
      </c>
      <c r="K84" s="65">
        <v>0</v>
      </c>
      <c r="L84" s="62">
        <f>SUM(J84:K84)</f>
        <v>9000</v>
      </c>
    </row>
    <row r="85" spans="1:12" ht="13.5" customHeight="1">
      <c r="A85" s="40"/>
      <c r="B85" s="42" t="s">
        <v>45</v>
      </c>
      <c r="C85" s="41" t="s">
        <v>38</v>
      </c>
      <c r="D85" s="108">
        <v>49</v>
      </c>
      <c r="E85" s="72">
        <v>0</v>
      </c>
      <c r="F85" s="73">
        <v>0</v>
      </c>
      <c r="G85" s="72">
        <v>0</v>
      </c>
      <c r="H85" s="73">
        <v>0</v>
      </c>
      <c r="I85" s="72">
        <v>0</v>
      </c>
      <c r="J85" s="86">
        <v>50</v>
      </c>
      <c r="K85" s="72">
        <v>0</v>
      </c>
      <c r="L85" s="94">
        <f>SUM(J85:K85)</f>
        <v>50</v>
      </c>
    </row>
    <row r="86" spans="1:12" ht="14.25" customHeight="1">
      <c r="A86" s="19"/>
      <c r="B86" s="24" t="s">
        <v>46</v>
      </c>
      <c r="C86" s="15" t="s">
        <v>40</v>
      </c>
      <c r="D86" s="107">
        <v>299</v>
      </c>
      <c r="E86" s="69">
        <v>0</v>
      </c>
      <c r="F86" s="71">
        <v>0</v>
      </c>
      <c r="G86" s="69">
        <v>0</v>
      </c>
      <c r="H86" s="71">
        <v>0</v>
      </c>
      <c r="I86" s="69">
        <v>0</v>
      </c>
      <c r="J86" s="63">
        <v>250</v>
      </c>
      <c r="K86" s="69">
        <v>0</v>
      </c>
      <c r="L86" s="89">
        <f>SUM(J86:K86)</f>
        <v>250</v>
      </c>
    </row>
    <row r="87" spans="1:12" ht="14.25" customHeight="1">
      <c r="A87" s="19" t="s">
        <v>10</v>
      </c>
      <c r="B87" s="24">
        <v>45</v>
      </c>
      <c r="C87" s="15" t="s">
        <v>16</v>
      </c>
      <c r="D87" s="91">
        <f aca="true" t="shared" si="10" ref="D87:L87">SUM(D83:D86)</f>
        <v>11113</v>
      </c>
      <c r="E87" s="90">
        <f t="shared" si="10"/>
        <v>0</v>
      </c>
      <c r="F87" s="91">
        <f t="shared" si="10"/>
        <v>9000</v>
      </c>
      <c r="G87" s="90">
        <f t="shared" si="10"/>
        <v>0</v>
      </c>
      <c r="H87" s="91">
        <f t="shared" si="10"/>
        <v>9000</v>
      </c>
      <c r="I87" s="90">
        <f t="shared" si="10"/>
        <v>0</v>
      </c>
      <c r="J87" s="91">
        <f t="shared" si="10"/>
        <v>16800</v>
      </c>
      <c r="K87" s="90">
        <f t="shared" si="10"/>
        <v>0</v>
      </c>
      <c r="L87" s="91">
        <f t="shared" si="10"/>
        <v>16800</v>
      </c>
    </row>
    <row r="88" spans="1:12" ht="14.25" customHeight="1">
      <c r="A88" s="19"/>
      <c r="B88" s="24"/>
      <c r="C88" s="15"/>
      <c r="D88" s="61"/>
      <c r="E88" s="61"/>
      <c r="F88" s="61"/>
      <c r="G88" s="61"/>
      <c r="H88" s="61"/>
      <c r="I88" s="61"/>
      <c r="J88" s="61"/>
      <c r="K88" s="61"/>
      <c r="L88" s="61"/>
    </row>
    <row r="89" spans="1:12" ht="14.25" customHeight="1">
      <c r="A89" s="19"/>
      <c r="B89" s="24">
        <v>47</v>
      </c>
      <c r="C89" s="15" t="s">
        <v>21</v>
      </c>
      <c r="D89" s="61"/>
      <c r="E89" s="61"/>
      <c r="F89" s="61"/>
      <c r="G89" s="61"/>
      <c r="H89" s="61"/>
      <c r="I89" s="61"/>
      <c r="J89" s="61"/>
      <c r="K89" s="61"/>
      <c r="L89" s="61"/>
    </row>
    <row r="90" spans="1:12" ht="14.25" customHeight="1">
      <c r="A90" s="19"/>
      <c r="B90" s="24" t="s">
        <v>47</v>
      </c>
      <c r="C90" s="15" t="s">
        <v>34</v>
      </c>
      <c r="D90" s="107">
        <v>4537</v>
      </c>
      <c r="E90" s="69">
        <v>0</v>
      </c>
      <c r="F90" s="63">
        <v>2600</v>
      </c>
      <c r="G90" s="69">
        <v>0</v>
      </c>
      <c r="H90" s="83">
        <v>2600</v>
      </c>
      <c r="I90" s="69">
        <v>0</v>
      </c>
      <c r="J90" s="63">
        <v>4600</v>
      </c>
      <c r="K90" s="69">
        <v>0</v>
      </c>
      <c r="L90" s="89">
        <f>SUM(J90:K90)</f>
        <v>4600</v>
      </c>
    </row>
    <row r="91" spans="1:12" ht="14.25" customHeight="1">
      <c r="A91" s="19"/>
      <c r="B91" s="24" t="s">
        <v>48</v>
      </c>
      <c r="C91" s="15" t="s">
        <v>36</v>
      </c>
      <c r="D91" s="89">
        <v>2659</v>
      </c>
      <c r="E91" s="69">
        <v>0</v>
      </c>
      <c r="F91" s="63">
        <v>2100</v>
      </c>
      <c r="G91" s="69">
        <v>0</v>
      </c>
      <c r="H91" s="63">
        <v>2100</v>
      </c>
      <c r="I91" s="69">
        <v>0</v>
      </c>
      <c r="J91" s="63">
        <v>4200</v>
      </c>
      <c r="K91" s="69">
        <v>0</v>
      </c>
      <c r="L91" s="89">
        <f>SUM(J91:K91)</f>
        <v>4200</v>
      </c>
    </row>
    <row r="92" spans="1:12" ht="14.25" customHeight="1">
      <c r="A92" s="19"/>
      <c r="B92" s="24" t="s">
        <v>49</v>
      </c>
      <c r="C92" s="15" t="s">
        <v>38</v>
      </c>
      <c r="D92" s="69">
        <v>0</v>
      </c>
      <c r="E92" s="69">
        <v>0</v>
      </c>
      <c r="F92" s="71">
        <v>0</v>
      </c>
      <c r="G92" s="69">
        <v>0</v>
      </c>
      <c r="H92" s="71">
        <v>0</v>
      </c>
      <c r="I92" s="69">
        <v>0</v>
      </c>
      <c r="J92" s="63">
        <v>50</v>
      </c>
      <c r="K92" s="69">
        <v>0</v>
      </c>
      <c r="L92" s="89">
        <f>SUM(J92:K92)</f>
        <v>50</v>
      </c>
    </row>
    <row r="93" spans="1:12" ht="14.25" customHeight="1">
      <c r="A93" s="19"/>
      <c r="B93" s="24" t="s">
        <v>50</v>
      </c>
      <c r="C93" s="15" t="s">
        <v>40</v>
      </c>
      <c r="D93" s="107">
        <v>250</v>
      </c>
      <c r="E93" s="69">
        <v>0</v>
      </c>
      <c r="F93" s="71">
        <v>0</v>
      </c>
      <c r="G93" s="69">
        <v>0</v>
      </c>
      <c r="H93" s="71">
        <v>0</v>
      </c>
      <c r="I93" s="69">
        <v>0</v>
      </c>
      <c r="J93" s="63">
        <v>100</v>
      </c>
      <c r="K93" s="69">
        <v>0</v>
      </c>
      <c r="L93" s="89">
        <f>SUM(J93:K93)</f>
        <v>100</v>
      </c>
    </row>
    <row r="94" spans="1:12" ht="14.25" customHeight="1">
      <c r="A94" s="19" t="s">
        <v>10</v>
      </c>
      <c r="B94" s="24">
        <v>47</v>
      </c>
      <c r="C94" s="15" t="s">
        <v>21</v>
      </c>
      <c r="D94" s="91">
        <f aca="true" t="shared" si="11" ref="D94:L94">SUM(D90:D93)</f>
        <v>7446</v>
      </c>
      <c r="E94" s="90">
        <f t="shared" si="11"/>
        <v>0</v>
      </c>
      <c r="F94" s="91">
        <f t="shared" si="11"/>
        <v>4700</v>
      </c>
      <c r="G94" s="90">
        <f t="shared" si="11"/>
        <v>0</v>
      </c>
      <c r="H94" s="91">
        <f t="shared" si="11"/>
        <v>4700</v>
      </c>
      <c r="I94" s="90">
        <f t="shared" si="11"/>
        <v>0</v>
      </c>
      <c r="J94" s="91">
        <f t="shared" si="11"/>
        <v>8950</v>
      </c>
      <c r="K94" s="90">
        <f t="shared" si="11"/>
        <v>0</v>
      </c>
      <c r="L94" s="91">
        <f t="shared" si="11"/>
        <v>8950</v>
      </c>
    </row>
    <row r="95" spans="1:12" ht="14.25" customHeight="1">
      <c r="A95" s="19"/>
      <c r="B95" s="24"/>
      <c r="C95" s="15"/>
      <c r="D95" s="61"/>
      <c r="E95" s="61"/>
      <c r="F95" s="61"/>
      <c r="G95" s="61"/>
      <c r="H95" s="61"/>
      <c r="I95" s="61"/>
      <c r="J95" s="61"/>
      <c r="K95" s="61"/>
      <c r="L95" s="61"/>
    </row>
    <row r="96" spans="1:12" ht="14.25" customHeight="1">
      <c r="A96" s="19"/>
      <c r="B96" s="24">
        <v>48</v>
      </c>
      <c r="C96" s="15" t="s">
        <v>23</v>
      </c>
      <c r="D96" s="61"/>
      <c r="E96" s="61"/>
      <c r="F96" s="61"/>
      <c r="G96" s="61"/>
      <c r="H96" s="61"/>
      <c r="I96" s="61"/>
      <c r="J96" s="61"/>
      <c r="K96" s="61"/>
      <c r="L96" s="61"/>
    </row>
    <row r="97" spans="1:12" ht="14.25" customHeight="1">
      <c r="A97" s="19"/>
      <c r="B97" s="24" t="s">
        <v>51</v>
      </c>
      <c r="C97" s="15" t="s">
        <v>34</v>
      </c>
      <c r="D97" s="107">
        <v>7019</v>
      </c>
      <c r="E97" s="69">
        <v>0</v>
      </c>
      <c r="F97" s="89">
        <v>6000</v>
      </c>
      <c r="G97" s="69">
        <v>0</v>
      </c>
      <c r="H97" s="107">
        <v>6000</v>
      </c>
      <c r="I97" s="69">
        <v>0</v>
      </c>
      <c r="J97" s="89">
        <v>10000</v>
      </c>
      <c r="K97" s="69">
        <v>0</v>
      </c>
      <c r="L97" s="89">
        <f>SUM(J97:K97)</f>
        <v>10000</v>
      </c>
    </row>
    <row r="98" spans="1:12" ht="14.25" customHeight="1">
      <c r="A98" s="19"/>
      <c r="B98" s="24" t="s">
        <v>52</v>
      </c>
      <c r="C98" s="15" t="s">
        <v>36</v>
      </c>
      <c r="D98" s="89">
        <v>3544</v>
      </c>
      <c r="E98" s="69">
        <v>0</v>
      </c>
      <c r="F98" s="89">
        <v>2500</v>
      </c>
      <c r="G98" s="69">
        <v>0</v>
      </c>
      <c r="H98" s="89">
        <v>2500</v>
      </c>
      <c r="I98" s="69">
        <v>0</v>
      </c>
      <c r="J98" s="89">
        <v>6800</v>
      </c>
      <c r="K98" s="69">
        <v>0</v>
      </c>
      <c r="L98" s="89">
        <f>SUM(J98:K98)</f>
        <v>6800</v>
      </c>
    </row>
    <row r="99" spans="1:12" ht="14.25" customHeight="1">
      <c r="A99" s="19"/>
      <c r="B99" s="24" t="s">
        <v>53</v>
      </c>
      <c r="C99" s="15" t="s">
        <v>38</v>
      </c>
      <c r="D99" s="98">
        <v>40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2">
        <v>50</v>
      </c>
      <c r="K99" s="65">
        <v>0</v>
      </c>
      <c r="L99" s="62">
        <f>SUM(J99:K99)</f>
        <v>50</v>
      </c>
    </row>
    <row r="100" spans="1:12" ht="14.25" customHeight="1">
      <c r="A100" s="19"/>
      <c r="B100" s="24" t="s">
        <v>54</v>
      </c>
      <c r="C100" s="15" t="s">
        <v>40</v>
      </c>
      <c r="D100" s="98">
        <v>275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2">
        <v>200</v>
      </c>
      <c r="K100" s="65">
        <v>0</v>
      </c>
      <c r="L100" s="62">
        <f>SUM(J100:K100)</f>
        <v>200</v>
      </c>
    </row>
    <row r="101" spans="1:12" ht="14.25" customHeight="1">
      <c r="A101" s="19" t="s">
        <v>10</v>
      </c>
      <c r="B101" s="24">
        <v>48</v>
      </c>
      <c r="C101" s="15" t="s">
        <v>23</v>
      </c>
      <c r="D101" s="91">
        <f aca="true" t="shared" si="12" ref="D101:L101">SUM(D97:D100)</f>
        <v>10878</v>
      </c>
      <c r="E101" s="90">
        <f t="shared" si="12"/>
        <v>0</v>
      </c>
      <c r="F101" s="91">
        <f t="shared" si="12"/>
        <v>8500</v>
      </c>
      <c r="G101" s="90">
        <f t="shared" si="12"/>
        <v>0</v>
      </c>
      <c r="H101" s="91">
        <f t="shared" si="12"/>
        <v>8500</v>
      </c>
      <c r="I101" s="90">
        <f t="shared" si="12"/>
        <v>0</v>
      </c>
      <c r="J101" s="91">
        <f t="shared" si="12"/>
        <v>17050</v>
      </c>
      <c r="K101" s="90">
        <f t="shared" si="12"/>
        <v>0</v>
      </c>
      <c r="L101" s="91">
        <f t="shared" si="12"/>
        <v>17050</v>
      </c>
    </row>
    <row r="102" spans="1:12" ht="14.25" customHeight="1">
      <c r="A102" s="19"/>
      <c r="B102" s="24"/>
      <c r="C102" s="15"/>
      <c r="D102" s="61"/>
      <c r="E102" s="63"/>
      <c r="F102" s="63"/>
      <c r="G102" s="64"/>
      <c r="H102" s="63"/>
      <c r="I102" s="63"/>
      <c r="J102" s="63"/>
      <c r="K102" s="64"/>
      <c r="L102" s="63"/>
    </row>
    <row r="103" spans="1:12" ht="14.25" customHeight="1">
      <c r="A103" s="19"/>
      <c r="B103" s="24">
        <v>53</v>
      </c>
      <c r="C103" s="15" t="s">
        <v>55</v>
      </c>
      <c r="D103" s="61"/>
      <c r="E103" s="61"/>
      <c r="F103" s="61"/>
      <c r="G103" s="61"/>
      <c r="H103" s="61"/>
      <c r="I103" s="61"/>
      <c r="J103" s="61"/>
      <c r="K103" s="61"/>
      <c r="L103" s="61"/>
    </row>
    <row r="104" spans="1:12" ht="14.25" customHeight="1">
      <c r="A104" s="19"/>
      <c r="B104" s="24" t="s">
        <v>56</v>
      </c>
      <c r="C104" s="15" t="s">
        <v>34</v>
      </c>
      <c r="D104" s="98">
        <v>7439</v>
      </c>
      <c r="E104" s="65">
        <v>0</v>
      </c>
      <c r="F104" s="63">
        <v>5000</v>
      </c>
      <c r="G104" s="65">
        <v>0</v>
      </c>
      <c r="H104" s="83">
        <v>5000</v>
      </c>
      <c r="I104" s="65">
        <v>0</v>
      </c>
      <c r="J104" s="63">
        <v>8000</v>
      </c>
      <c r="K104" s="65">
        <v>0</v>
      </c>
      <c r="L104" s="62">
        <f>SUM(J104:K104)</f>
        <v>8000</v>
      </c>
    </row>
    <row r="105" spans="1:12" ht="14.25" customHeight="1">
      <c r="A105" s="19"/>
      <c r="B105" s="24" t="s">
        <v>57</v>
      </c>
      <c r="C105" s="15" t="s">
        <v>36</v>
      </c>
      <c r="D105" s="62">
        <v>4407</v>
      </c>
      <c r="E105" s="65">
        <v>0</v>
      </c>
      <c r="F105" s="63">
        <v>4000</v>
      </c>
      <c r="G105" s="65">
        <v>0</v>
      </c>
      <c r="H105" s="63">
        <v>4000</v>
      </c>
      <c r="I105" s="65">
        <v>0</v>
      </c>
      <c r="J105" s="63">
        <v>7100</v>
      </c>
      <c r="K105" s="65">
        <v>0</v>
      </c>
      <c r="L105" s="62">
        <f>SUM(J105:K105)</f>
        <v>7100</v>
      </c>
    </row>
    <row r="106" spans="1:12" ht="14.25" customHeight="1">
      <c r="A106" s="19"/>
      <c r="B106" s="24" t="s">
        <v>58</v>
      </c>
      <c r="C106" s="15" t="s">
        <v>38</v>
      </c>
      <c r="D106" s="98">
        <v>50</v>
      </c>
      <c r="E106" s="65">
        <v>0</v>
      </c>
      <c r="F106" s="71">
        <v>0</v>
      </c>
      <c r="G106" s="65">
        <v>0</v>
      </c>
      <c r="H106" s="71">
        <v>0</v>
      </c>
      <c r="I106" s="65">
        <v>0</v>
      </c>
      <c r="J106" s="63">
        <v>50</v>
      </c>
      <c r="K106" s="65">
        <v>0</v>
      </c>
      <c r="L106" s="62">
        <f>SUM(J106:K106)</f>
        <v>50</v>
      </c>
    </row>
    <row r="107" spans="1:12" ht="14.25" customHeight="1">
      <c r="A107" s="19"/>
      <c r="B107" s="24" t="s">
        <v>59</v>
      </c>
      <c r="C107" s="15" t="s">
        <v>40</v>
      </c>
      <c r="D107" s="108">
        <v>300</v>
      </c>
      <c r="E107" s="72">
        <v>0</v>
      </c>
      <c r="F107" s="73">
        <v>0</v>
      </c>
      <c r="G107" s="72">
        <v>0</v>
      </c>
      <c r="H107" s="73">
        <v>0</v>
      </c>
      <c r="I107" s="72">
        <v>0</v>
      </c>
      <c r="J107" s="86">
        <v>250</v>
      </c>
      <c r="K107" s="72">
        <v>0</v>
      </c>
      <c r="L107" s="94">
        <f>SUM(J107:K107)</f>
        <v>250</v>
      </c>
    </row>
    <row r="108" spans="1:12" ht="14.25" customHeight="1">
      <c r="A108" s="19" t="s">
        <v>10</v>
      </c>
      <c r="B108" s="24">
        <v>53</v>
      </c>
      <c r="C108" s="15" t="s">
        <v>55</v>
      </c>
      <c r="D108" s="86">
        <f aca="true" t="shared" si="13" ref="D108:L108">SUM(D104:D107)</f>
        <v>12196</v>
      </c>
      <c r="E108" s="73">
        <f t="shared" si="13"/>
        <v>0</v>
      </c>
      <c r="F108" s="86">
        <f t="shared" si="13"/>
        <v>9000</v>
      </c>
      <c r="G108" s="73">
        <f t="shared" si="13"/>
        <v>0</v>
      </c>
      <c r="H108" s="86">
        <f t="shared" si="13"/>
        <v>9000</v>
      </c>
      <c r="I108" s="73">
        <f t="shared" si="13"/>
        <v>0</v>
      </c>
      <c r="J108" s="86">
        <f t="shared" si="13"/>
        <v>15400</v>
      </c>
      <c r="K108" s="73">
        <f t="shared" si="13"/>
        <v>0</v>
      </c>
      <c r="L108" s="86">
        <f t="shared" si="13"/>
        <v>15400</v>
      </c>
    </row>
    <row r="109" spans="1:12" ht="14.25" customHeight="1">
      <c r="A109" s="19" t="s">
        <v>10</v>
      </c>
      <c r="B109" s="24">
        <v>20</v>
      </c>
      <c r="C109" s="15" t="s">
        <v>32</v>
      </c>
      <c r="D109" s="92">
        <f aca="true" t="shared" si="14" ref="D109:L109">D108+D101+D94+D87+D80</f>
        <v>65598</v>
      </c>
      <c r="E109" s="92">
        <f t="shared" si="14"/>
        <v>16986</v>
      </c>
      <c r="F109" s="92">
        <f t="shared" si="14"/>
        <v>50338</v>
      </c>
      <c r="G109" s="92">
        <f t="shared" si="14"/>
        <v>19370</v>
      </c>
      <c r="H109" s="92">
        <f t="shared" si="14"/>
        <v>50338</v>
      </c>
      <c r="I109" s="92">
        <f t="shared" si="14"/>
        <v>19370</v>
      </c>
      <c r="J109" s="91">
        <f t="shared" si="14"/>
        <v>80100</v>
      </c>
      <c r="K109" s="92">
        <f t="shared" si="14"/>
        <v>16735</v>
      </c>
      <c r="L109" s="92">
        <f t="shared" si="14"/>
        <v>96835</v>
      </c>
    </row>
    <row r="110" spans="1:12" ht="14.25" customHeight="1">
      <c r="A110" s="19" t="s">
        <v>10</v>
      </c>
      <c r="B110" s="36">
        <v>80.001</v>
      </c>
      <c r="C110" s="17" t="s">
        <v>117</v>
      </c>
      <c r="D110" s="93">
        <f aca="true" t="shared" si="15" ref="D110:L110">D109</f>
        <v>65598</v>
      </c>
      <c r="E110" s="93">
        <f t="shared" si="15"/>
        <v>16986</v>
      </c>
      <c r="F110" s="96">
        <f t="shared" si="15"/>
        <v>50338</v>
      </c>
      <c r="G110" s="93">
        <f t="shared" si="15"/>
        <v>19370</v>
      </c>
      <c r="H110" s="93">
        <f t="shared" si="15"/>
        <v>50338</v>
      </c>
      <c r="I110" s="93">
        <f t="shared" si="15"/>
        <v>19370</v>
      </c>
      <c r="J110" s="96">
        <f t="shared" si="15"/>
        <v>80100</v>
      </c>
      <c r="K110" s="93">
        <f t="shared" si="15"/>
        <v>16735</v>
      </c>
      <c r="L110" s="93">
        <f t="shared" si="15"/>
        <v>96835</v>
      </c>
    </row>
    <row r="111" spans="1:12" ht="14.25" customHeight="1">
      <c r="A111" s="19"/>
      <c r="B111" s="23"/>
      <c r="C111" s="17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4.25" customHeight="1">
      <c r="A112" s="19"/>
      <c r="B112" s="36">
        <v>80.799</v>
      </c>
      <c r="C112" s="17" t="s">
        <v>60</v>
      </c>
      <c r="D112" s="61"/>
      <c r="E112" s="61"/>
      <c r="F112" s="61"/>
      <c r="G112" s="61"/>
      <c r="H112" s="61"/>
      <c r="I112" s="61"/>
      <c r="J112" s="61"/>
      <c r="K112" s="61"/>
      <c r="L112" s="61"/>
    </row>
    <row r="113" spans="1:12" ht="14.25" customHeight="1">
      <c r="A113" s="19"/>
      <c r="B113" s="24">
        <v>20</v>
      </c>
      <c r="C113" s="15" t="s">
        <v>32</v>
      </c>
      <c r="D113" s="61"/>
      <c r="E113" s="61"/>
      <c r="F113" s="61"/>
      <c r="G113" s="61"/>
      <c r="H113" s="61"/>
      <c r="I113" s="61"/>
      <c r="J113" s="61"/>
      <c r="K113" s="61"/>
      <c r="L113" s="61"/>
    </row>
    <row r="114" spans="1:12" ht="14.25" customHeight="1">
      <c r="A114" s="19"/>
      <c r="B114" s="23" t="s">
        <v>61</v>
      </c>
      <c r="C114" s="19" t="s">
        <v>60</v>
      </c>
      <c r="D114" s="98">
        <v>1157</v>
      </c>
      <c r="E114" s="65">
        <v>0</v>
      </c>
      <c r="F114" s="62">
        <v>1000</v>
      </c>
      <c r="G114" s="65">
        <v>0</v>
      </c>
      <c r="H114" s="98">
        <v>1000</v>
      </c>
      <c r="I114" s="65">
        <v>0</v>
      </c>
      <c r="J114" s="62">
        <v>2000</v>
      </c>
      <c r="K114" s="65">
        <v>0</v>
      </c>
      <c r="L114" s="62">
        <f>SUM(J114:K114)</f>
        <v>2000</v>
      </c>
    </row>
    <row r="115" spans="1:12" ht="14.25" customHeight="1">
      <c r="A115" s="40" t="s">
        <v>10</v>
      </c>
      <c r="B115" s="88">
        <v>80.799</v>
      </c>
      <c r="C115" s="81" t="s">
        <v>60</v>
      </c>
      <c r="D115" s="96">
        <f aca="true" t="shared" si="16" ref="D115:L115">D114</f>
        <v>1157</v>
      </c>
      <c r="E115" s="95">
        <f t="shared" si="16"/>
        <v>0</v>
      </c>
      <c r="F115" s="96">
        <f t="shared" si="16"/>
        <v>1000</v>
      </c>
      <c r="G115" s="95">
        <f t="shared" si="16"/>
        <v>0</v>
      </c>
      <c r="H115" s="96">
        <f t="shared" si="16"/>
        <v>1000</v>
      </c>
      <c r="I115" s="95">
        <f t="shared" si="16"/>
        <v>0</v>
      </c>
      <c r="J115" s="96">
        <f t="shared" si="16"/>
        <v>2000</v>
      </c>
      <c r="K115" s="95">
        <f t="shared" si="16"/>
        <v>0</v>
      </c>
      <c r="L115" s="96">
        <f t="shared" si="16"/>
        <v>2000</v>
      </c>
    </row>
    <row r="116" spans="1:12" ht="4.5" customHeight="1">
      <c r="A116" s="19"/>
      <c r="B116" s="36"/>
      <c r="C116" s="17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2.75">
      <c r="A117" s="19"/>
      <c r="B117" s="35">
        <v>80.8</v>
      </c>
      <c r="C117" s="17" t="s">
        <v>62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25.5">
      <c r="A118" s="19"/>
      <c r="B118" s="26">
        <v>64</v>
      </c>
      <c r="C118" s="15" t="s">
        <v>112</v>
      </c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1:12" ht="12.75">
      <c r="A119" s="19"/>
      <c r="B119" s="16" t="s">
        <v>64</v>
      </c>
      <c r="C119" s="15" t="s">
        <v>34</v>
      </c>
      <c r="D119" s="89">
        <v>1266</v>
      </c>
      <c r="E119" s="69">
        <v>0</v>
      </c>
      <c r="F119" s="89">
        <v>1482</v>
      </c>
      <c r="G119" s="69">
        <v>0</v>
      </c>
      <c r="H119" s="107">
        <v>1482</v>
      </c>
      <c r="I119" s="69">
        <v>0</v>
      </c>
      <c r="J119" s="89">
        <v>1482</v>
      </c>
      <c r="K119" s="69">
        <v>0</v>
      </c>
      <c r="L119" s="89">
        <f>SUM(J119:K119)</f>
        <v>1482</v>
      </c>
    </row>
    <row r="120" spans="1:12" ht="12.75">
      <c r="A120" s="19"/>
      <c r="B120" s="16" t="s">
        <v>65</v>
      </c>
      <c r="C120" s="15" t="s">
        <v>38</v>
      </c>
      <c r="D120" s="89">
        <v>25</v>
      </c>
      <c r="E120" s="69">
        <v>0</v>
      </c>
      <c r="F120" s="89">
        <v>100</v>
      </c>
      <c r="G120" s="69">
        <v>0</v>
      </c>
      <c r="H120" s="107">
        <v>100</v>
      </c>
      <c r="I120" s="69">
        <v>0</v>
      </c>
      <c r="J120" s="89">
        <v>70</v>
      </c>
      <c r="K120" s="69">
        <v>0</v>
      </c>
      <c r="L120" s="89">
        <f>SUM(J120:K120)</f>
        <v>70</v>
      </c>
    </row>
    <row r="121" spans="1:12" ht="12.75">
      <c r="A121" s="19"/>
      <c r="B121" s="16" t="s">
        <v>66</v>
      </c>
      <c r="C121" s="15" t="s">
        <v>40</v>
      </c>
      <c r="D121" s="89">
        <v>185</v>
      </c>
      <c r="E121" s="69">
        <v>0</v>
      </c>
      <c r="F121" s="89">
        <v>80</v>
      </c>
      <c r="G121" s="69">
        <v>0</v>
      </c>
      <c r="H121" s="107">
        <v>80</v>
      </c>
      <c r="I121" s="69">
        <v>0</v>
      </c>
      <c r="J121" s="89">
        <v>70</v>
      </c>
      <c r="K121" s="69">
        <v>0</v>
      </c>
      <c r="L121" s="89">
        <f>SUM(J121:K121)</f>
        <v>70</v>
      </c>
    </row>
    <row r="122" spans="1:12" ht="12.75">
      <c r="A122" s="19"/>
      <c r="B122" s="16" t="s">
        <v>91</v>
      </c>
      <c r="C122" s="15" t="s">
        <v>63</v>
      </c>
      <c r="D122" s="94">
        <v>100</v>
      </c>
      <c r="E122" s="72">
        <v>0</v>
      </c>
      <c r="F122" s="94">
        <v>300</v>
      </c>
      <c r="G122" s="72">
        <v>0</v>
      </c>
      <c r="H122" s="108">
        <v>300</v>
      </c>
      <c r="I122" s="72">
        <v>0</v>
      </c>
      <c r="J122" s="94">
        <v>124</v>
      </c>
      <c r="K122" s="72">
        <v>0</v>
      </c>
      <c r="L122" s="94">
        <f>SUM(J122:K122)</f>
        <v>124</v>
      </c>
    </row>
    <row r="123" spans="1:12" ht="25.5">
      <c r="A123" s="19" t="s">
        <v>10</v>
      </c>
      <c r="B123" s="26">
        <v>64</v>
      </c>
      <c r="C123" s="15" t="s">
        <v>112</v>
      </c>
      <c r="D123" s="97">
        <f aca="true" t="shared" si="17" ref="D123:L123">SUM(D118:D122)</f>
        <v>1576</v>
      </c>
      <c r="E123" s="76">
        <f t="shared" si="17"/>
        <v>0</v>
      </c>
      <c r="F123" s="97">
        <f t="shared" si="17"/>
        <v>1962</v>
      </c>
      <c r="G123" s="76">
        <f t="shared" si="17"/>
        <v>0</v>
      </c>
      <c r="H123" s="97">
        <f t="shared" si="17"/>
        <v>1962</v>
      </c>
      <c r="I123" s="76">
        <f t="shared" si="17"/>
        <v>0</v>
      </c>
      <c r="J123" s="97">
        <f t="shared" si="17"/>
        <v>1746</v>
      </c>
      <c r="K123" s="76">
        <f t="shared" si="17"/>
        <v>0</v>
      </c>
      <c r="L123" s="97">
        <f t="shared" si="17"/>
        <v>1746</v>
      </c>
    </row>
    <row r="124" spans="1:12" ht="12.75">
      <c r="A124" s="19" t="s">
        <v>10</v>
      </c>
      <c r="B124" s="35">
        <v>80.8</v>
      </c>
      <c r="C124" s="17" t="s">
        <v>62</v>
      </c>
      <c r="D124" s="96">
        <f aca="true" t="shared" si="18" ref="D124:L124">D123</f>
        <v>1576</v>
      </c>
      <c r="E124" s="95">
        <f t="shared" si="18"/>
        <v>0</v>
      </c>
      <c r="F124" s="96">
        <f t="shared" si="18"/>
        <v>1962</v>
      </c>
      <c r="G124" s="95">
        <f t="shared" si="18"/>
        <v>0</v>
      </c>
      <c r="H124" s="96">
        <f t="shared" si="18"/>
        <v>1962</v>
      </c>
      <c r="I124" s="95">
        <f t="shared" si="18"/>
        <v>0</v>
      </c>
      <c r="J124" s="96">
        <f t="shared" si="18"/>
        <v>1746</v>
      </c>
      <c r="K124" s="95">
        <f t="shared" si="18"/>
        <v>0</v>
      </c>
      <c r="L124" s="96">
        <f t="shared" si="18"/>
        <v>1746</v>
      </c>
    </row>
    <row r="125" spans="1:12" ht="12.75">
      <c r="A125" s="19" t="s">
        <v>10</v>
      </c>
      <c r="B125" s="16">
        <v>80</v>
      </c>
      <c r="C125" s="15" t="s">
        <v>31</v>
      </c>
      <c r="D125" s="98">
        <f aca="true" t="shared" si="19" ref="D125:L125">D124+D114+D110</f>
        <v>68331</v>
      </c>
      <c r="E125" s="98">
        <f t="shared" si="19"/>
        <v>16986</v>
      </c>
      <c r="F125" s="98">
        <f t="shared" si="19"/>
        <v>53300</v>
      </c>
      <c r="G125" s="98">
        <f t="shared" si="19"/>
        <v>19370</v>
      </c>
      <c r="H125" s="98">
        <f t="shared" si="19"/>
        <v>53300</v>
      </c>
      <c r="I125" s="98">
        <f t="shared" si="19"/>
        <v>19370</v>
      </c>
      <c r="J125" s="98">
        <f t="shared" si="19"/>
        <v>83846</v>
      </c>
      <c r="K125" s="98">
        <f t="shared" si="19"/>
        <v>16735</v>
      </c>
      <c r="L125" s="98">
        <f t="shared" si="19"/>
        <v>100581</v>
      </c>
    </row>
    <row r="126" spans="1:12" ht="12.75">
      <c r="A126" s="19" t="s">
        <v>10</v>
      </c>
      <c r="B126" s="25">
        <v>2702</v>
      </c>
      <c r="C126" s="17" t="s">
        <v>1</v>
      </c>
      <c r="D126" s="93">
        <f aca="true" t="shared" si="20" ref="D126:L126">D125+D68</f>
        <v>326469</v>
      </c>
      <c r="E126" s="93">
        <f t="shared" si="20"/>
        <v>22380</v>
      </c>
      <c r="F126" s="96">
        <f t="shared" si="20"/>
        <v>1383300</v>
      </c>
      <c r="G126" s="93">
        <f t="shared" si="20"/>
        <v>35240</v>
      </c>
      <c r="H126" s="93">
        <f t="shared" si="20"/>
        <v>1383300</v>
      </c>
      <c r="I126" s="93">
        <f t="shared" si="20"/>
        <v>35240</v>
      </c>
      <c r="J126" s="96">
        <f t="shared" si="20"/>
        <v>1398846</v>
      </c>
      <c r="K126" s="93">
        <f t="shared" si="20"/>
        <v>32605</v>
      </c>
      <c r="L126" s="93">
        <f t="shared" si="20"/>
        <v>1431451</v>
      </c>
    </row>
    <row r="127" spans="1:12" ht="12.75">
      <c r="A127" s="19"/>
      <c r="B127" s="25"/>
      <c r="C127" s="17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2.75">
      <c r="A128" s="19" t="s">
        <v>12</v>
      </c>
      <c r="B128" s="25">
        <v>2705</v>
      </c>
      <c r="C128" s="17" t="s">
        <v>2</v>
      </c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25.5">
      <c r="A129" s="19"/>
      <c r="B129" s="21" t="s">
        <v>141</v>
      </c>
      <c r="C129" s="17" t="s">
        <v>131</v>
      </c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2.75" customHeight="1">
      <c r="A130" s="19"/>
      <c r="B130" s="80">
        <v>0.45</v>
      </c>
      <c r="C130" s="15" t="s">
        <v>16</v>
      </c>
      <c r="D130" s="61"/>
      <c r="E130" s="61"/>
      <c r="F130" s="61"/>
      <c r="G130" s="61"/>
      <c r="H130" s="61"/>
      <c r="I130" s="61"/>
      <c r="J130" s="61"/>
      <c r="K130" s="61"/>
      <c r="L130" s="61"/>
    </row>
    <row r="131" spans="1:12" ht="25.5">
      <c r="A131" s="19"/>
      <c r="B131" s="16" t="s">
        <v>133</v>
      </c>
      <c r="C131" s="15" t="s">
        <v>134</v>
      </c>
      <c r="D131" s="71">
        <v>0</v>
      </c>
      <c r="E131" s="71">
        <v>0</v>
      </c>
      <c r="F131" s="61">
        <v>20000</v>
      </c>
      <c r="G131" s="71">
        <v>0</v>
      </c>
      <c r="H131" s="63">
        <v>20000</v>
      </c>
      <c r="I131" s="71">
        <v>0</v>
      </c>
      <c r="J131" s="63">
        <v>20000</v>
      </c>
      <c r="K131" s="71">
        <v>0</v>
      </c>
      <c r="L131" s="63">
        <f>SUM(J131:K131)</f>
        <v>20000</v>
      </c>
    </row>
    <row r="132" spans="1:12" ht="25.5">
      <c r="A132" s="19"/>
      <c r="B132" s="16" t="s">
        <v>132</v>
      </c>
      <c r="C132" s="15" t="s">
        <v>135</v>
      </c>
      <c r="D132" s="105">
        <v>55</v>
      </c>
      <c r="E132" s="70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f>SUM(J132:K132)</f>
        <v>0</v>
      </c>
    </row>
    <row r="133" spans="1:12" ht="12.75" customHeight="1">
      <c r="A133" s="19" t="s">
        <v>10</v>
      </c>
      <c r="B133" s="21" t="s">
        <v>141</v>
      </c>
      <c r="C133" s="17" t="s">
        <v>131</v>
      </c>
      <c r="D133" s="91">
        <f aca="true" t="shared" si="21" ref="D133:I133">SUM(D131:D132)</f>
        <v>55</v>
      </c>
      <c r="E133" s="90">
        <f t="shared" si="21"/>
        <v>0</v>
      </c>
      <c r="F133" s="109">
        <f t="shared" si="21"/>
        <v>20000</v>
      </c>
      <c r="G133" s="90">
        <f t="shared" si="21"/>
        <v>0</v>
      </c>
      <c r="H133" s="91">
        <f t="shared" si="21"/>
        <v>20000</v>
      </c>
      <c r="I133" s="90">
        <f t="shared" si="21"/>
        <v>0</v>
      </c>
      <c r="J133" s="91">
        <f>SUM(J131:J132)</f>
        <v>20000</v>
      </c>
      <c r="K133" s="90">
        <f>SUM(K131:K132)</f>
        <v>0</v>
      </c>
      <c r="L133" s="91">
        <f>SUM(L131:L132)</f>
        <v>20000</v>
      </c>
    </row>
    <row r="134" spans="1:12" ht="13.5" customHeight="1">
      <c r="A134" s="32" t="s">
        <v>10</v>
      </c>
      <c r="B134" s="25">
        <v>2705</v>
      </c>
      <c r="C134" s="17" t="s">
        <v>2</v>
      </c>
      <c r="D134" s="94">
        <f aca="true" t="shared" si="22" ref="D134:L134">D133</f>
        <v>55</v>
      </c>
      <c r="E134" s="72">
        <f t="shared" si="22"/>
        <v>0</v>
      </c>
      <c r="F134" s="94">
        <f t="shared" si="22"/>
        <v>20000</v>
      </c>
      <c r="G134" s="72">
        <f t="shared" si="22"/>
        <v>0</v>
      </c>
      <c r="H134" s="94">
        <f t="shared" si="22"/>
        <v>20000</v>
      </c>
      <c r="I134" s="72">
        <f t="shared" si="22"/>
        <v>0</v>
      </c>
      <c r="J134" s="94">
        <f t="shared" si="22"/>
        <v>20000</v>
      </c>
      <c r="K134" s="72">
        <f t="shared" si="22"/>
        <v>0</v>
      </c>
      <c r="L134" s="94">
        <f t="shared" si="22"/>
        <v>20000</v>
      </c>
    </row>
    <row r="135" spans="1:12" ht="13.5" customHeight="1">
      <c r="A135" s="32"/>
      <c r="B135" s="25"/>
      <c r="C135" s="17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3.5" customHeight="1">
      <c r="A136" s="19" t="s">
        <v>12</v>
      </c>
      <c r="B136" s="25">
        <v>2711</v>
      </c>
      <c r="C136" s="17" t="s">
        <v>67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3.5" customHeight="1">
      <c r="A137" s="19"/>
      <c r="B137" s="24">
        <v>1</v>
      </c>
      <c r="C137" s="15" t="s">
        <v>68</v>
      </c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3.5" customHeight="1">
      <c r="A138" s="19"/>
      <c r="B138" s="35">
        <v>1.103</v>
      </c>
      <c r="C138" s="17" t="s">
        <v>69</v>
      </c>
      <c r="D138" s="61"/>
      <c r="E138" s="61"/>
      <c r="F138" s="61"/>
      <c r="G138" s="61"/>
      <c r="H138" s="61"/>
      <c r="I138" s="61"/>
      <c r="J138" s="61"/>
      <c r="K138" s="61"/>
      <c r="L138" s="61"/>
    </row>
    <row r="139" spans="1:12" ht="13.5" customHeight="1">
      <c r="A139" s="19"/>
      <c r="B139" s="24">
        <v>60</v>
      </c>
      <c r="C139" s="15" t="s">
        <v>15</v>
      </c>
      <c r="D139" s="61"/>
      <c r="E139" s="61"/>
      <c r="F139" s="61"/>
      <c r="G139" s="61"/>
      <c r="H139" s="61"/>
      <c r="I139" s="61"/>
      <c r="J139" s="61"/>
      <c r="K139" s="61"/>
      <c r="L139" s="61"/>
    </row>
    <row r="140" spans="1:12" ht="13.5" customHeight="1">
      <c r="A140" s="19"/>
      <c r="B140" s="24">
        <v>44</v>
      </c>
      <c r="C140" s="15" t="s">
        <v>99</v>
      </c>
      <c r="D140" s="61"/>
      <c r="E140" s="61"/>
      <c r="F140" s="61"/>
      <c r="G140" s="61"/>
      <c r="H140" s="61"/>
      <c r="I140" s="61"/>
      <c r="J140" s="61"/>
      <c r="K140" s="61"/>
      <c r="L140" s="61"/>
    </row>
    <row r="141" spans="1:12" ht="13.5" customHeight="1">
      <c r="A141" s="19"/>
      <c r="B141" s="24" t="s">
        <v>110</v>
      </c>
      <c r="C141" s="15" t="s">
        <v>70</v>
      </c>
      <c r="D141" s="63">
        <v>56495</v>
      </c>
      <c r="E141" s="71">
        <v>0</v>
      </c>
      <c r="F141" s="63">
        <v>40000</v>
      </c>
      <c r="G141" s="71">
        <v>0</v>
      </c>
      <c r="H141" s="63">
        <v>60000</v>
      </c>
      <c r="I141" s="71">
        <v>0</v>
      </c>
      <c r="J141" s="63">
        <v>20000</v>
      </c>
      <c r="K141" s="71">
        <v>0</v>
      </c>
      <c r="L141" s="63">
        <f>SUM(J141:K141)</f>
        <v>20000</v>
      </c>
    </row>
    <row r="142" spans="1:12" ht="13.5" customHeight="1">
      <c r="A142" s="19" t="s">
        <v>10</v>
      </c>
      <c r="B142" s="24">
        <v>44</v>
      </c>
      <c r="C142" s="15" t="s">
        <v>99</v>
      </c>
      <c r="D142" s="91">
        <f aca="true" t="shared" si="23" ref="D142:L142">SUM(D141:D141)</f>
        <v>56495</v>
      </c>
      <c r="E142" s="90">
        <f t="shared" si="23"/>
        <v>0</v>
      </c>
      <c r="F142" s="91">
        <f t="shared" si="23"/>
        <v>40000</v>
      </c>
      <c r="G142" s="90">
        <f t="shared" si="23"/>
        <v>0</v>
      </c>
      <c r="H142" s="91">
        <f t="shared" si="23"/>
        <v>60000</v>
      </c>
      <c r="I142" s="90">
        <f t="shared" si="23"/>
        <v>0</v>
      </c>
      <c r="J142" s="91">
        <f t="shared" si="23"/>
        <v>20000</v>
      </c>
      <c r="K142" s="90">
        <f t="shared" si="23"/>
        <v>0</v>
      </c>
      <c r="L142" s="91">
        <f t="shared" si="23"/>
        <v>20000</v>
      </c>
    </row>
    <row r="143" spans="1:12" ht="12.75">
      <c r="A143" s="77" t="s">
        <v>10</v>
      </c>
      <c r="B143" s="42">
        <v>60</v>
      </c>
      <c r="C143" s="41" t="s">
        <v>15</v>
      </c>
      <c r="D143" s="91">
        <f aca="true" t="shared" si="24" ref="D143:I143">D142</f>
        <v>56495</v>
      </c>
      <c r="E143" s="90">
        <f t="shared" si="24"/>
        <v>0</v>
      </c>
      <c r="F143" s="91">
        <f t="shared" si="24"/>
        <v>40000</v>
      </c>
      <c r="G143" s="90">
        <f t="shared" si="24"/>
        <v>0</v>
      </c>
      <c r="H143" s="91">
        <f t="shared" si="24"/>
        <v>60000</v>
      </c>
      <c r="I143" s="90">
        <f t="shared" si="24"/>
        <v>0</v>
      </c>
      <c r="J143" s="91">
        <f>J142</f>
        <v>20000</v>
      </c>
      <c r="K143" s="90">
        <f>K142</f>
        <v>0</v>
      </c>
      <c r="L143" s="91">
        <f>L142</f>
        <v>20000</v>
      </c>
    </row>
    <row r="144" spans="1:12" ht="12.75">
      <c r="A144" s="19"/>
      <c r="B144" s="35"/>
      <c r="C144" s="17"/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2.75">
      <c r="A145" s="19"/>
      <c r="B145" s="24">
        <v>61</v>
      </c>
      <c r="C145" s="15" t="s">
        <v>25</v>
      </c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2.75">
      <c r="A146" s="19"/>
      <c r="B146" s="24">
        <v>44</v>
      </c>
      <c r="C146" s="15" t="s">
        <v>99</v>
      </c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2.75">
      <c r="A147" s="19"/>
      <c r="B147" s="24" t="s">
        <v>103</v>
      </c>
      <c r="C147" s="15" t="s">
        <v>27</v>
      </c>
      <c r="D147" s="73">
        <v>0</v>
      </c>
      <c r="E147" s="73">
        <v>0</v>
      </c>
      <c r="F147" s="73">
        <v>0</v>
      </c>
      <c r="G147" s="86">
        <v>1000</v>
      </c>
      <c r="H147" s="73">
        <v>0</v>
      </c>
      <c r="I147" s="86">
        <v>1000</v>
      </c>
      <c r="J147" s="73">
        <v>0</v>
      </c>
      <c r="K147" s="86">
        <v>1000</v>
      </c>
      <c r="L147" s="86">
        <f>SUM(J147:K147)</f>
        <v>1000</v>
      </c>
    </row>
    <row r="148" spans="1:12" ht="12.75">
      <c r="A148" s="32" t="s">
        <v>10</v>
      </c>
      <c r="B148" s="24">
        <v>61</v>
      </c>
      <c r="C148" s="15" t="s">
        <v>25</v>
      </c>
      <c r="D148" s="95">
        <f aca="true" t="shared" si="25" ref="D148:L148">D147</f>
        <v>0</v>
      </c>
      <c r="E148" s="95">
        <f t="shared" si="25"/>
        <v>0</v>
      </c>
      <c r="F148" s="95">
        <f t="shared" si="25"/>
        <v>0</v>
      </c>
      <c r="G148" s="96">
        <f t="shared" si="25"/>
        <v>1000</v>
      </c>
      <c r="H148" s="95">
        <f t="shared" si="25"/>
        <v>0</v>
      </c>
      <c r="I148" s="96">
        <f t="shared" si="25"/>
        <v>1000</v>
      </c>
      <c r="J148" s="95">
        <f t="shared" si="25"/>
        <v>0</v>
      </c>
      <c r="K148" s="96">
        <f t="shared" si="25"/>
        <v>1000</v>
      </c>
      <c r="L148" s="96">
        <f t="shared" si="25"/>
        <v>1000</v>
      </c>
    </row>
    <row r="149" spans="1:12" ht="12.75">
      <c r="A149" s="32" t="s">
        <v>10</v>
      </c>
      <c r="B149" s="35">
        <v>1.103</v>
      </c>
      <c r="C149" s="17" t="s">
        <v>69</v>
      </c>
      <c r="D149" s="93">
        <f aca="true" t="shared" si="26" ref="D149:L149">D148+D143</f>
        <v>56495</v>
      </c>
      <c r="E149" s="95">
        <f t="shared" si="26"/>
        <v>0</v>
      </c>
      <c r="F149" s="93">
        <f t="shared" si="26"/>
        <v>40000</v>
      </c>
      <c r="G149" s="96">
        <f t="shared" si="26"/>
        <v>1000</v>
      </c>
      <c r="H149" s="93">
        <f t="shared" si="26"/>
        <v>60000</v>
      </c>
      <c r="I149" s="96">
        <f t="shared" si="26"/>
        <v>1000</v>
      </c>
      <c r="J149" s="96">
        <f t="shared" si="26"/>
        <v>20000</v>
      </c>
      <c r="K149" s="96">
        <f t="shared" si="26"/>
        <v>1000</v>
      </c>
      <c r="L149" s="96">
        <f t="shared" si="26"/>
        <v>21000</v>
      </c>
    </row>
    <row r="150" spans="1:12" ht="12.75">
      <c r="A150" s="77" t="s">
        <v>10</v>
      </c>
      <c r="B150" s="42">
        <v>1</v>
      </c>
      <c r="C150" s="41" t="s">
        <v>68</v>
      </c>
      <c r="D150" s="93">
        <f aca="true" t="shared" si="27" ref="D150:L151">D149</f>
        <v>56495</v>
      </c>
      <c r="E150" s="95">
        <f t="shared" si="27"/>
        <v>0</v>
      </c>
      <c r="F150" s="93">
        <f t="shared" si="27"/>
        <v>40000</v>
      </c>
      <c r="G150" s="96">
        <f t="shared" si="27"/>
        <v>1000</v>
      </c>
      <c r="H150" s="93">
        <f t="shared" si="27"/>
        <v>60000</v>
      </c>
      <c r="I150" s="96">
        <f t="shared" si="27"/>
        <v>1000</v>
      </c>
      <c r="J150" s="96">
        <f t="shared" si="27"/>
        <v>20000</v>
      </c>
      <c r="K150" s="96">
        <f t="shared" si="27"/>
        <v>1000</v>
      </c>
      <c r="L150" s="93">
        <f t="shared" si="27"/>
        <v>21000</v>
      </c>
    </row>
    <row r="151" spans="1:12" ht="12.75">
      <c r="A151" s="78" t="s">
        <v>10</v>
      </c>
      <c r="B151" s="79">
        <v>2711</v>
      </c>
      <c r="C151" s="38" t="s">
        <v>67</v>
      </c>
      <c r="D151" s="93">
        <f t="shared" si="27"/>
        <v>56495</v>
      </c>
      <c r="E151" s="95">
        <f t="shared" si="27"/>
        <v>0</v>
      </c>
      <c r="F151" s="96">
        <f t="shared" si="27"/>
        <v>40000</v>
      </c>
      <c r="G151" s="96">
        <f t="shared" si="27"/>
        <v>1000</v>
      </c>
      <c r="H151" s="93">
        <f t="shared" si="27"/>
        <v>60000</v>
      </c>
      <c r="I151" s="96">
        <f t="shared" si="27"/>
        <v>1000</v>
      </c>
      <c r="J151" s="96">
        <f t="shared" si="27"/>
        <v>20000</v>
      </c>
      <c r="K151" s="96">
        <f t="shared" si="27"/>
        <v>1000</v>
      </c>
      <c r="L151" s="96">
        <f t="shared" si="27"/>
        <v>21000</v>
      </c>
    </row>
    <row r="152" spans="1:12" ht="12.75">
      <c r="A152" s="39" t="s">
        <v>10</v>
      </c>
      <c r="B152" s="37"/>
      <c r="C152" s="38" t="s">
        <v>11</v>
      </c>
      <c r="D152" s="93">
        <f aca="true" t="shared" si="28" ref="D152:L152">D151+D134+D126</f>
        <v>383019</v>
      </c>
      <c r="E152" s="93">
        <f t="shared" si="28"/>
        <v>22380</v>
      </c>
      <c r="F152" s="96">
        <f t="shared" si="28"/>
        <v>1443300</v>
      </c>
      <c r="G152" s="93">
        <f t="shared" si="28"/>
        <v>36240</v>
      </c>
      <c r="H152" s="93">
        <f t="shared" si="28"/>
        <v>1463300</v>
      </c>
      <c r="I152" s="93">
        <f t="shared" si="28"/>
        <v>36240</v>
      </c>
      <c r="J152" s="96">
        <f t="shared" si="28"/>
        <v>1438846</v>
      </c>
      <c r="K152" s="93">
        <f t="shared" si="28"/>
        <v>33605</v>
      </c>
      <c r="L152" s="93">
        <f t="shared" si="28"/>
        <v>1472451</v>
      </c>
    </row>
    <row r="153" spans="1:12" ht="9" customHeight="1">
      <c r="A153" s="19"/>
      <c r="B153" s="16"/>
      <c r="C153" s="17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2.75" customHeight="1">
      <c r="A154" s="19"/>
      <c r="B154" s="16"/>
      <c r="C154" s="17" t="s">
        <v>71</v>
      </c>
      <c r="D154" s="61"/>
      <c r="E154" s="61"/>
      <c r="F154" s="61"/>
      <c r="G154" s="61"/>
      <c r="H154" s="61"/>
      <c r="I154" s="61"/>
      <c r="J154" s="61"/>
      <c r="K154" s="61"/>
      <c r="L154" s="61"/>
    </row>
    <row r="155" spans="1:12" ht="25.5">
      <c r="A155" s="19" t="s">
        <v>12</v>
      </c>
      <c r="B155" s="25">
        <v>4711</v>
      </c>
      <c r="C155" s="17" t="s">
        <v>113</v>
      </c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2.75" customHeight="1">
      <c r="A156" s="19"/>
      <c r="B156" s="22" t="s">
        <v>74</v>
      </c>
      <c r="C156" s="15" t="s">
        <v>68</v>
      </c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2.75" customHeight="1">
      <c r="A157" s="19"/>
      <c r="B157" s="21" t="s">
        <v>75</v>
      </c>
      <c r="C157" s="17" t="s">
        <v>62</v>
      </c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2.75" customHeight="1">
      <c r="A158" s="19"/>
      <c r="B158" s="22" t="s">
        <v>76</v>
      </c>
      <c r="C158" s="15" t="s">
        <v>16</v>
      </c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ht="12.75" customHeight="1">
      <c r="A159" s="33"/>
      <c r="B159" s="27" t="s">
        <v>77</v>
      </c>
      <c r="C159" s="28" t="s">
        <v>72</v>
      </c>
      <c r="D159" s="98">
        <v>2000</v>
      </c>
      <c r="E159" s="65">
        <v>0</v>
      </c>
      <c r="F159" s="62">
        <v>34000</v>
      </c>
      <c r="G159" s="65">
        <v>0</v>
      </c>
      <c r="H159" s="98">
        <v>34000</v>
      </c>
      <c r="I159" s="65">
        <v>0</v>
      </c>
      <c r="J159" s="62">
        <v>8000</v>
      </c>
      <c r="K159" s="65">
        <v>0</v>
      </c>
      <c r="L159" s="62">
        <f>SUM(J159:K159)</f>
        <v>8000</v>
      </c>
    </row>
    <row r="160" spans="1:12" ht="25.5">
      <c r="A160" s="33"/>
      <c r="B160" s="27" t="s">
        <v>100</v>
      </c>
      <c r="C160" s="15" t="s">
        <v>101</v>
      </c>
      <c r="D160" s="65">
        <v>0</v>
      </c>
      <c r="E160" s="65">
        <v>0</v>
      </c>
      <c r="F160" s="65">
        <v>0</v>
      </c>
      <c r="G160" s="65">
        <v>0</v>
      </c>
      <c r="H160" s="65">
        <v>0</v>
      </c>
      <c r="I160" s="65">
        <v>0</v>
      </c>
      <c r="J160" s="62">
        <v>5000</v>
      </c>
      <c r="K160" s="65">
        <v>0</v>
      </c>
      <c r="L160" s="62">
        <f>SUM(J160:K160)</f>
        <v>5000</v>
      </c>
    </row>
    <row r="161" spans="1:12" ht="13.5" customHeight="1">
      <c r="A161" s="33" t="s">
        <v>10</v>
      </c>
      <c r="B161" s="22" t="s">
        <v>76</v>
      </c>
      <c r="C161" s="15" t="s">
        <v>16</v>
      </c>
      <c r="D161" s="96">
        <f aca="true" t="shared" si="29" ref="D161:L161">SUM(D159:D160)</f>
        <v>2000</v>
      </c>
      <c r="E161" s="95">
        <f t="shared" si="29"/>
        <v>0</v>
      </c>
      <c r="F161" s="96">
        <f t="shared" si="29"/>
        <v>34000</v>
      </c>
      <c r="G161" s="95">
        <f t="shared" si="29"/>
        <v>0</v>
      </c>
      <c r="H161" s="96">
        <f t="shared" si="29"/>
        <v>34000</v>
      </c>
      <c r="I161" s="95">
        <f t="shared" si="29"/>
        <v>0</v>
      </c>
      <c r="J161" s="96">
        <f t="shared" si="29"/>
        <v>13000</v>
      </c>
      <c r="K161" s="95">
        <f t="shared" si="29"/>
        <v>0</v>
      </c>
      <c r="L161" s="96">
        <f t="shared" si="29"/>
        <v>13000</v>
      </c>
    </row>
    <row r="162" spans="1:12" ht="13.5" customHeight="1">
      <c r="A162" s="33"/>
      <c r="B162" s="22"/>
      <c r="C162" s="15"/>
      <c r="D162" s="62"/>
      <c r="E162" s="65"/>
      <c r="F162" s="62"/>
      <c r="G162" s="65"/>
      <c r="H162" s="62"/>
      <c r="I162" s="65"/>
      <c r="J162" s="62"/>
      <c r="K162" s="65"/>
      <c r="L162" s="62"/>
    </row>
    <row r="163" spans="1:12" s="20" customFormat="1" ht="13.5" customHeight="1">
      <c r="A163" s="19"/>
      <c r="B163" s="22" t="s">
        <v>78</v>
      </c>
      <c r="C163" s="15" t="s">
        <v>19</v>
      </c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s="20" customFormat="1" ht="13.5" customHeight="1">
      <c r="A164" s="33"/>
      <c r="B164" s="27" t="s">
        <v>79</v>
      </c>
      <c r="C164" s="28" t="s">
        <v>72</v>
      </c>
      <c r="D164" s="98">
        <v>2000</v>
      </c>
      <c r="E164" s="65">
        <v>0</v>
      </c>
      <c r="F164" s="62">
        <v>10000</v>
      </c>
      <c r="G164" s="65">
        <v>0</v>
      </c>
      <c r="H164" s="98">
        <v>10000</v>
      </c>
      <c r="I164" s="65">
        <v>0</v>
      </c>
      <c r="J164" s="62">
        <v>10000</v>
      </c>
      <c r="K164" s="65">
        <v>0</v>
      </c>
      <c r="L164" s="62">
        <f>SUM(J164:K164)</f>
        <v>10000</v>
      </c>
    </row>
    <row r="165" spans="1:12" ht="13.5" customHeight="1">
      <c r="A165" s="33" t="s">
        <v>10</v>
      </c>
      <c r="B165" s="22" t="s">
        <v>78</v>
      </c>
      <c r="C165" s="15" t="s">
        <v>19</v>
      </c>
      <c r="D165" s="96">
        <f aca="true" t="shared" si="30" ref="D165:L165">SUM(D164:D164)</f>
        <v>2000</v>
      </c>
      <c r="E165" s="95">
        <f t="shared" si="30"/>
        <v>0</v>
      </c>
      <c r="F165" s="96">
        <f t="shared" si="30"/>
        <v>10000</v>
      </c>
      <c r="G165" s="95">
        <f t="shared" si="30"/>
        <v>0</v>
      </c>
      <c r="H165" s="96">
        <f t="shared" si="30"/>
        <v>10000</v>
      </c>
      <c r="I165" s="95">
        <f t="shared" si="30"/>
        <v>0</v>
      </c>
      <c r="J165" s="96">
        <f t="shared" si="30"/>
        <v>10000</v>
      </c>
      <c r="K165" s="95">
        <f t="shared" si="30"/>
        <v>0</v>
      </c>
      <c r="L165" s="96">
        <f t="shared" si="30"/>
        <v>10000</v>
      </c>
    </row>
    <row r="166" spans="1:12" s="20" customFormat="1" ht="13.5" customHeight="1">
      <c r="A166" s="33"/>
      <c r="B166" s="27"/>
      <c r="C166" s="28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s="20" customFormat="1" ht="13.5" customHeight="1">
      <c r="A167" s="19"/>
      <c r="B167" s="22" t="s">
        <v>80</v>
      </c>
      <c r="C167" s="15" t="s">
        <v>21</v>
      </c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s="20" customFormat="1" ht="13.5" customHeight="1">
      <c r="A168" s="33"/>
      <c r="B168" s="27" t="s">
        <v>81</v>
      </c>
      <c r="C168" s="28" t="s">
        <v>72</v>
      </c>
      <c r="D168" s="65">
        <v>0</v>
      </c>
      <c r="E168" s="65">
        <v>0</v>
      </c>
      <c r="F168" s="62">
        <v>2000</v>
      </c>
      <c r="G168" s="65">
        <v>0</v>
      </c>
      <c r="H168" s="98">
        <v>2000</v>
      </c>
      <c r="I168" s="65">
        <v>0</v>
      </c>
      <c r="J168" s="65">
        <v>0</v>
      </c>
      <c r="K168" s="65">
        <v>0</v>
      </c>
      <c r="L168" s="65">
        <f>SUM(J168:K168)</f>
        <v>0</v>
      </c>
    </row>
    <row r="169" spans="1:12" ht="13.5" customHeight="1">
      <c r="A169" s="33" t="s">
        <v>10</v>
      </c>
      <c r="B169" s="22" t="s">
        <v>80</v>
      </c>
      <c r="C169" s="15" t="s">
        <v>21</v>
      </c>
      <c r="D169" s="95">
        <f aca="true" t="shared" si="31" ref="D169:L169">SUM(D168:D168)</f>
        <v>0</v>
      </c>
      <c r="E169" s="95">
        <f t="shared" si="31"/>
        <v>0</v>
      </c>
      <c r="F169" s="96">
        <f t="shared" si="31"/>
        <v>2000</v>
      </c>
      <c r="G169" s="95">
        <f t="shared" si="31"/>
        <v>0</v>
      </c>
      <c r="H169" s="96">
        <f t="shared" si="31"/>
        <v>2000</v>
      </c>
      <c r="I169" s="95">
        <f t="shared" si="31"/>
        <v>0</v>
      </c>
      <c r="J169" s="95">
        <f t="shared" si="31"/>
        <v>0</v>
      </c>
      <c r="K169" s="95">
        <f t="shared" si="31"/>
        <v>0</v>
      </c>
      <c r="L169" s="95">
        <f t="shared" si="31"/>
        <v>0</v>
      </c>
    </row>
    <row r="170" spans="1:12" s="20" customFormat="1" ht="13.5" customHeight="1">
      <c r="A170" s="33"/>
      <c r="B170" s="27"/>
      <c r="C170" s="28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s="20" customFormat="1" ht="13.5" customHeight="1">
      <c r="A171" s="19"/>
      <c r="B171" s="22" t="s">
        <v>82</v>
      </c>
      <c r="C171" s="15" t="s">
        <v>23</v>
      </c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s="20" customFormat="1" ht="13.5" customHeight="1">
      <c r="A172" s="33"/>
      <c r="B172" s="27" t="s">
        <v>83</v>
      </c>
      <c r="C172" s="28" t="s">
        <v>72</v>
      </c>
      <c r="D172" s="98">
        <v>999</v>
      </c>
      <c r="E172" s="65">
        <v>0</v>
      </c>
      <c r="F172" s="62">
        <v>4000</v>
      </c>
      <c r="G172" s="65">
        <v>0</v>
      </c>
      <c r="H172" s="98">
        <v>4000</v>
      </c>
      <c r="I172" s="65">
        <v>0</v>
      </c>
      <c r="J172" s="62">
        <v>2000</v>
      </c>
      <c r="K172" s="65">
        <v>0</v>
      </c>
      <c r="L172" s="62">
        <f>SUM(J172:K172)</f>
        <v>2000</v>
      </c>
    </row>
    <row r="173" spans="1:12" ht="13.5" customHeight="1">
      <c r="A173" s="33" t="s">
        <v>10</v>
      </c>
      <c r="B173" s="22" t="s">
        <v>82</v>
      </c>
      <c r="C173" s="15" t="s">
        <v>23</v>
      </c>
      <c r="D173" s="96">
        <f aca="true" t="shared" si="32" ref="D173:L173">SUM(D172:D172)</f>
        <v>999</v>
      </c>
      <c r="E173" s="95">
        <f t="shared" si="32"/>
        <v>0</v>
      </c>
      <c r="F173" s="96">
        <f t="shared" si="32"/>
        <v>4000</v>
      </c>
      <c r="G173" s="95">
        <f t="shared" si="32"/>
        <v>0</v>
      </c>
      <c r="H173" s="96">
        <f t="shared" si="32"/>
        <v>4000</v>
      </c>
      <c r="I173" s="95">
        <f t="shared" si="32"/>
        <v>0</v>
      </c>
      <c r="J173" s="96">
        <f t="shared" si="32"/>
        <v>2000</v>
      </c>
      <c r="K173" s="95">
        <f t="shared" si="32"/>
        <v>0</v>
      </c>
      <c r="L173" s="96">
        <f t="shared" si="32"/>
        <v>2000</v>
      </c>
    </row>
    <row r="174" spans="1:12" s="20" customFormat="1" ht="13.5" customHeight="1">
      <c r="A174" s="33" t="s">
        <v>10</v>
      </c>
      <c r="B174" s="21" t="s">
        <v>75</v>
      </c>
      <c r="C174" s="17" t="s">
        <v>62</v>
      </c>
      <c r="D174" s="96">
        <f aca="true" t="shared" si="33" ref="D174:L174">D173+D169+D165+D161</f>
        <v>4999</v>
      </c>
      <c r="E174" s="95">
        <f t="shared" si="33"/>
        <v>0</v>
      </c>
      <c r="F174" s="96">
        <f t="shared" si="33"/>
        <v>50000</v>
      </c>
      <c r="G174" s="95">
        <f t="shared" si="33"/>
        <v>0</v>
      </c>
      <c r="H174" s="96">
        <f t="shared" si="33"/>
        <v>50000</v>
      </c>
      <c r="I174" s="95">
        <f t="shared" si="33"/>
        <v>0</v>
      </c>
      <c r="J174" s="96">
        <f t="shared" si="33"/>
        <v>25000</v>
      </c>
      <c r="K174" s="95">
        <f t="shared" si="33"/>
        <v>0</v>
      </c>
      <c r="L174" s="96">
        <f t="shared" si="33"/>
        <v>25000</v>
      </c>
    </row>
    <row r="175" spans="1:12" s="20" customFormat="1" ht="13.5" customHeight="1">
      <c r="A175" s="110" t="s">
        <v>10</v>
      </c>
      <c r="B175" s="74" t="s">
        <v>74</v>
      </c>
      <c r="C175" s="41" t="s">
        <v>68</v>
      </c>
      <c r="D175" s="96">
        <f aca="true" t="shared" si="34" ref="D175:L175">D174</f>
        <v>4999</v>
      </c>
      <c r="E175" s="95">
        <f t="shared" si="34"/>
        <v>0</v>
      </c>
      <c r="F175" s="96">
        <f t="shared" si="34"/>
        <v>50000</v>
      </c>
      <c r="G175" s="95">
        <f t="shared" si="34"/>
        <v>0</v>
      </c>
      <c r="H175" s="96">
        <f t="shared" si="34"/>
        <v>50000</v>
      </c>
      <c r="I175" s="95">
        <f t="shared" si="34"/>
        <v>0</v>
      </c>
      <c r="J175" s="96">
        <f t="shared" si="34"/>
        <v>25000</v>
      </c>
      <c r="K175" s="95">
        <f t="shared" si="34"/>
        <v>0</v>
      </c>
      <c r="L175" s="96">
        <f t="shared" si="34"/>
        <v>25000</v>
      </c>
    </row>
    <row r="176" spans="1:12" s="20" customFormat="1" ht="2.25" customHeight="1">
      <c r="A176" s="33"/>
      <c r="B176" s="21"/>
      <c r="C176" s="15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s="20" customFormat="1" ht="13.5" customHeight="1">
      <c r="A177" s="33"/>
      <c r="B177" s="22" t="s">
        <v>86</v>
      </c>
      <c r="C177" s="15" t="s">
        <v>87</v>
      </c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s="20" customFormat="1" ht="13.5" customHeight="1">
      <c r="A178" s="33"/>
      <c r="B178" s="21" t="s">
        <v>88</v>
      </c>
      <c r="C178" s="17" t="s">
        <v>69</v>
      </c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s="20" customFormat="1" ht="13.5" customHeight="1">
      <c r="A179" s="33"/>
      <c r="B179" s="22" t="s">
        <v>76</v>
      </c>
      <c r="C179" s="15" t="s">
        <v>16</v>
      </c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s="20" customFormat="1" ht="13.5" customHeight="1">
      <c r="A180" s="33"/>
      <c r="B180" s="22" t="s">
        <v>89</v>
      </c>
      <c r="C180" s="15" t="s">
        <v>90</v>
      </c>
      <c r="D180" s="98">
        <v>1781</v>
      </c>
      <c r="E180" s="65">
        <v>0</v>
      </c>
      <c r="F180" s="62">
        <v>4240</v>
      </c>
      <c r="G180" s="65">
        <v>0</v>
      </c>
      <c r="H180" s="98">
        <v>4240</v>
      </c>
      <c r="I180" s="65">
        <v>0</v>
      </c>
      <c r="J180" s="62">
        <f>4000+1600</f>
        <v>5600</v>
      </c>
      <c r="K180" s="65">
        <v>0</v>
      </c>
      <c r="L180" s="62">
        <f>SUM(J180:K180)</f>
        <v>5600</v>
      </c>
    </row>
    <row r="181" spans="1:12" s="20" customFormat="1" ht="25.5" customHeight="1">
      <c r="A181" s="33"/>
      <c r="B181" s="22" t="s">
        <v>125</v>
      </c>
      <c r="C181" s="15" t="s">
        <v>128</v>
      </c>
      <c r="D181" s="62">
        <v>17324</v>
      </c>
      <c r="E181" s="65">
        <v>0</v>
      </c>
      <c r="F181" s="62">
        <v>17488</v>
      </c>
      <c r="G181" s="65">
        <v>0</v>
      </c>
      <c r="H181" s="62">
        <v>17488</v>
      </c>
      <c r="I181" s="65">
        <v>0</v>
      </c>
      <c r="J181" s="62">
        <v>3000</v>
      </c>
      <c r="K181" s="65">
        <v>0</v>
      </c>
      <c r="L181" s="62">
        <f>SUM(J181:K181)</f>
        <v>3000</v>
      </c>
    </row>
    <row r="182" spans="1:12" s="20" customFormat="1" ht="25.5">
      <c r="A182" s="33"/>
      <c r="B182" s="22" t="s">
        <v>126</v>
      </c>
      <c r="C182" s="15" t="s">
        <v>127</v>
      </c>
      <c r="D182" s="62">
        <v>5000</v>
      </c>
      <c r="E182" s="65">
        <v>0</v>
      </c>
      <c r="F182" s="62">
        <v>3521</v>
      </c>
      <c r="G182" s="65">
        <v>0</v>
      </c>
      <c r="H182" s="62">
        <v>3521</v>
      </c>
      <c r="I182" s="65">
        <v>0</v>
      </c>
      <c r="J182" s="62">
        <v>2000</v>
      </c>
      <c r="K182" s="65">
        <v>0</v>
      </c>
      <c r="L182" s="62">
        <f>SUM(J182:K182)</f>
        <v>2000</v>
      </c>
    </row>
    <row r="183" spans="1:12" s="20" customFormat="1" ht="38.25">
      <c r="A183" s="33"/>
      <c r="B183" s="22" t="s">
        <v>140</v>
      </c>
      <c r="C183" s="15" t="s">
        <v>146</v>
      </c>
      <c r="D183" s="65">
        <v>0</v>
      </c>
      <c r="E183" s="65">
        <v>0</v>
      </c>
      <c r="F183" s="62">
        <v>33098</v>
      </c>
      <c r="G183" s="65">
        <v>0</v>
      </c>
      <c r="H183" s="62">
        <v>33098</v>
      </c>
      <c r="I183" s="65">
        <v>0</v>
      </c>
      <c r="J183" s="62">
        <f>7949+3400</f>
        <v>11349</v>
      </c>
      <c r="K183" s="65">
        <v>0</v>
      </c>
      <c r="L183" s="62">
        <f>SUM(J183:K183)</f>
        <v>11349</v>
      </c>
    </row>
    <row r="184" spans="1:12" s="20" customFormat="1" ht="12.75">
      <c r="A184" s="33" t="s">
        <v>10</v>
      </c>
      <c r="B184" s="21" t="s">
        <v>88</v>
      </c>
      <c r="C184" s="17" t="s">
        <v>69</v>
      </c>
      <c r="D184" s="96">
        <f aca="true" t="shared" si="35" ref="D184:L184">SUM(D180:D183)</f>
        <v>24105</v>
      </c>
      <c r="E184" s="95">
        <f t="shared" si="35"/>
        <v>0</v>
      </c>
      <c r="F184" s="96">
        <f t="shared" si="35"/>
        <v>58347</v>
      </c>
      <c r="G184" s="95">
        <f t="shared" si="35"/>
        <v>0</v>
      </c>
      <c r="H184" s="96">
        <f t="shared" si="35"/>
        <v>58347</v>
      </c>
      <c r="I184" s="95">
        <f t="shared" si="35"/>
        <v>0</v>
      </c>
      <c r="J184" s="96">
        <f t="shared" si="35"/>
        <v>21949</v>
      </c>
      <c r="K184" s="95">
        <f t="shared" si="35"/>
        <v>0</v>
      </c>
      <c r="L184" s="96">
        <f t="shared" si="35"/>
        <v>21949</v>
      </c>
    </row>
    <row r="185" spans="1:12" s="20" customFormat="1" ht="12.75">
      <c r="A185" s="33" t="s">
        <v>10</v>
      </c>
      <c r="B185" s="22" t="s">
        <v>86</v>
      </c>
      <c r="C185" s="15" t="s">
        <v>87</v>
      </c>
      <c r="D185" s="96">
        <f aca="true" t="shared" si="36" ref="D185:L185">D184</f>
        <v>24105</v>
      </c>
      <c r="E185" s="95">
        <f t="shared" si="36"/>
        <v>0</v>
      </c>
      <c r="F185" s="96">
        <f t="shared" si="36"/>
        <v>58347</v>
      </c>
      <c r="G185" s="95">
        <f t="shared" si="36"/>
        <v>0</v>
      </c>
      <c r="H185" s="96">
        <f t="shared" si="36"/>
        <v>58347</v>
      </c>
      <c r="I185" s="95">
        <f t="shared" si="36"/>
        <v>0</v>
      </c>
      <c r="J185" s="96">
        <f t="shared" si="36"/>
        <v>21949</v>
      </c>
      <c r="K185" s="95">
        <f t="shared" si="36"/>
        <v>0</v>
      </c>
      <c r="L185" s="96">
        <f t="shared" si="36"/>
        <v>21949</v>
      </c>
    </row>
    <row r="186" spans="1:12" s="20" customFormat="1" ht="25.5">
      <c r="A186" s="40" t="s">
        <v>10</v>
      </c>
      <c r="B186" s="82">
        <v>4711</v>
      </c>
      <c r="C186" s="81" t="s">
        <v>113</v>
      </c>
      <c r="D186" s="96">
        <f aca="true" t="shared" si="37" ref="D186:L186">D185+D175</f>
        <v>29104</v>
      </c>
      <c r="E186" s="95">
        <f t="shared" si="37"/>
        <v>0</v>
      </c>
      <c r="F186" s="96">
        <f t="shared" si="37"/>
        <v>108347</v>
      </c>
      <c r="G186" s="95">
        <f t="shared" si="37"/>
        <v>0</v>
      </c>
      <c r="H186" s="96">
        <f t="shared" si="37"/>
        <v>108347</v>
      </c>
      <c r="I186" s="95">
        <f t="shared" si="37"/>
        <v>0</v>
      </c>
      <c r="J186" s="96">
        <f t="shared" si="37"/>
        <v>46949</v>
      </c>
      <c r="K186" s="95">
        <f t="shared" si="37"/>
        <v>0</v>
      </c>
      <c r="L186" s="96">
        <f t="shared" si="37"/>
        <v>46949</v>
      </c>
    </row>
    <row r="187" spans="1:12" ht="12.75">
      <c r="A187" s="39" t="s">
        <v>10</v>
      </c>
      <c r="B187" s="37"/>
      <c r="C187" s="38" t="s">
        <v>71</v>
      </c>
      <c r="D187" s="94">
        <f aca="true" t="shared" si="38" ref="D187:I187">D186</f>
        <v>29104</v>
      </c>
      <c r="E187" s="72">
        <f t="shared" si="38"/>
        <v>0</v>
      </c>
      <c r="F187" s="94">
        <f t="shared" si="38"/>
        <v>108347</v>
      </c>
      <c r="G187" s="72">
        <f t="shared" si="38"/>
        <v>0</v>
      </c>
      <c r="H187" s="94">
        <f t="shared" si="38"/>
        <v>108347</v>
      </c>
      <c r="I187" s="72">
        <f t="shared" si="38"/>
        <v>0</v>
      </c>
      <c r="J187" s="94">
        <f>J186</f>
        <v>46949</v>
      </c>
      <c r="K187" s="72">
        <f>K186</f>
        <v>0</v>
      </c>
      <c r="L187" s="94">
        <f>L186</f>
        <v>46949</v>
      </c>
    </row>
    <row r="188" spans="1:12" ht="12.75">
      <c r="A188" s="39" t="s">
        <v>10</v>
      </c>
      <c r="B188" s="37"/>
      <c r="C188" s="38" t="s">
        <v>3</v>
      </c>
      <c r="D188" s="93">
        <f aca="true" t="shared" si="39" ref="D188:L188">D187+D152</f>
        <v>412123</v>
      </c>
      <c r="E188" s="93">
        <f t="shared" si="39"/>
        <v>22380</v>
      </c>
      <c r="F188" s="96">
        <f t="shared" si="39"/>
        <v>1551647</v>
      </c>
      <c r="G188" s="93">
        <f t="shared" si="39"/>
        <v>36240</v>
      </c>
      <c r="H188" s="93">
        <f t="shared" si="39"/>
        <v>1571647</v>
      </c>
      <c r="I188" s="93">
        <f t="shared" si="39"/>
        <v>36240</v>
      </c>
      <c r="J188" s="96">
        <f t="shared" si="39"/>
        <v>1485795</v>
      </c>
      <c r="K188" s="93">
        <f t="shared" si="39"/>
        <v>33605</v>
      </c>
      <c r="L188" s="93">
        <f t="shared" si="39"/>
        <v>1519400</v>
      </c>
    </row>
    <row r="189" spans="1:12" ht="12.75">
      <c r="A189" s="19"/>
      <c r="B189" s="16"/>
      <c r="C189" s="8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1" ht="12.75">
      <c r="A190" s="2" t="s">
        <v>115</v>
      </c>
      <c r="B190" s="8" t="s">
        <v>114</v>
      </c>
      <c r="F190" s="47"/>
      <c r="G190" s="47"/>
      <c r="K190" s="47"/>
    </row>
    <row r="191" spans="1:12" ht="25.5">
      <c r="A191" s="2" t="s">
        <v>142</v>
      </c>
      <c r="B191" s="1">
        <v>2702</v>
      </c>
      <c r="C191" s="104" t="s">
        <v>145</v>
      </c>
      <c r="D191" s="85">
        <v>4036</v>
      </c>
      <c r="E191" s="85">
        <v>188</v>
      </c>
      <c r="F191" s="83">
        <v>1000</v>
      </c>
      <c r="G191" s="65">
        <v>0</v>
      </c>
      <c r="H191" s="83">
        <v>1000</v>
      </c>
      <c r="I191" s="65">
        <v>0</v>
      </c>
      <c r="J191" s="83">
        <v>2000</v>
      </c>
      <c r="K191" s="65">
        <v>0</v>
      </c>
      <c r="L191" s="63">
        <f>SUM(J191:K191)</f>
        <v>2000</v>
      </c>
    </row>
    <row r="192" spans="1:12" ht="12.75">
      <c r="A192" s="40"/>
      <c r="B192" s="67"/>
      <c r="C192" s="67"/>
      <c r="D192" s="86"/>
      <c r="E192" s="87"/>
      <c r="F192" s="67"/>
      <c r="G192" s="67"/>
      <c r="H192" s="67"/>
      <c r="I192" s="67"/>
      <c r="J192" s="67"/>
      <c r="K192" s="67"/>
      <c r="L192" s="67"/>
    </row>
  </sheetData>
  <sheetProtection/>
  <autoFilter ref="B17:L192"/>
  <mergeCells count="10">
    <mergeCell ref="A1:L1"/>
    <mergeCell ref="A2:L2"/>
    <mergeCell ref="J15:L15"/>
    <mergeCell ref="J16:L16"/>
    <mergeCell ref="H16:I16"/>
    <mergeCell ref="D15:E15"/>
    <mergeCell ref="F15:G15"/>
    <mergeCell ref="H15:I15"/>
    <mergeCell ref="D16:E16"/>
    <mergeCell ref="F16:G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6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2013-04-21T09:33:40Z</cp:lastPrinted>
  <dcterms:created xsi:type="dcterms:W3CDTF">2004-06-02T16:19:06Z</dcterms:created>
  <dcterms:modified xsi:type="dcterms:W3CDTF">2013-04-25T01:57:57Z</dcterms:modified>
  <cp:category/>
  <cp:version/>
  <cp:contentType/>
  <cp:contentStatus/>
</cp:coreProperties>
</file>