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401" windowWidth="7500" windowHeight="7320" activeTab="0"/>
  </bookViews>
  <sheets>
    <sheet name="dem21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xlnm._FilterDatabase" localSheetId="0" hidden="1">'dem21'!$A$16:$L$111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dem21rec">'dem21'!#REF!</definedName>
    <definedName name="dopla21">'dem21'!#REF!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abour" localSheetId="0">'dem21'!$D$75:$L$75</definedName>
    <definedName name="labourCap" localSheetId="0">'dem21'!$D$100:$L$100</definedName>
    <definedName name="labourec" localSheetId="0">'dem21'!#REF!</definedName>
    <definedName name="loanlabour" localSheetId="0">'dem21'!$D$109:$L$109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'dem21'!$K$111</definedName>
    <definedName name="np">#REF!</definedName>
    <definedName name="Nutrition">#REF!</definedName>
    <definedName name="oaslabour" localSheetId="0">'dem21'!$D$34:$L$34</definedName>
    <definedName name="oges">#REF!</definedName>
    <definedName name="pension">#REF!</definedName>
    <definedName name="_xlnm.Print_Area" localSheetId="0">'dem21'!$A$1:$L$111</definedName>
    <definedName name="_xlnm.Print_Titles" localSheetId="0">'dem21'!$13:$16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'dem21'!#REF!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'dem21'!#REF!</definedName>
    <definedName name="swc">#REF!</definedName>
    <definedName name="tax">#REF!</definedName>
    <definedName name="udhd">#REF!</definedName>
    <definedName name="urbancap">#REF!</definedName>
    <definedName name="voted" localSheetId="0">'dem21'!$E$11:$G$11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'dem21'!$A$1:$L$111</definedName>
    <definedName name="Z_239EE218_578E_4317_BEED_14D5D7089E27_.wvu.PrintArea" localSheetId="0" hidden="1">'dem21'!$A$1:$L$111</definedName>
    <definedName name="Z_239EE218_578E_4317_BEED_14D5D7089E27_.wvu.PrintTitles" localSheetId="0" hidden="1">'dem21'!$13:$16</definedName>
    <definedName name="Z_302A3EA3_AE96_11D5_A646_0050BA3D7AFD_.wvu.FilterData" localSheetId="0" hidden="1">'dem21'!$A$1:$L$111</definedName>
    <definedName name="Z_302A3EA3_AE96_11D5_A646_0050BA3D7AFD_.wvu.PrintArea" localSheetId="0" hidden="1">'dem21'!$A$1:$L$111</definedName>
    <definedName name="Z_302A3EA3_AE96_11D5_A646_0050BA3D7AFD_.wvu.PrintTitles" localSheetId="0" hidden="1">'dem21'!$13:$16</definedName>
    <definedName name="Z_36DBA021_0ECB_11D4_8064_004005726899_.wvu.FilterData" localSheetId="0" hidden="1">'dem21'!$C$18:$C$111</definedName>
    <definedName name="Z_36DBA021_0ECB_11D4_8064_004005726899_.wvu.PrintArea" localSheetId="0" hidden="1">'dem21'!$A$1:$L$111</definedName>
    <definedName name="Z_36DBA021_0ECB_11D4_8064_004005726899_.wvu.PrintTitles" localSheetId="0" hidden="1">'dem21'!$13:$16</definedName>
    <definedName name="Z_93EBE921_AE91_11D5_8685_004005726899_.wvu.FilterData" localSheetId="0" hidden="1">'dem21'!$C$18:$C$111</definedName>
    <definedName name="Z_93EBE921_AE91_11D5_8685_004005726899_.wvu.PrintArea" localSheetId="0" hidden="1">'dem21'!$A$1:$L$111</definedName>
    <definedName name="Z_93EBE921_AE91_11D5_8685_004005726899_.wvu.PrintTitles" localSheetId="0" hidden="1">'dem21'!$13:$16</definedName>
    <definedName name="Z_94DA79C1_0FDE_11D5_9579_000021DAEEA2_.wvu.FilterData" localSheetId="0" hidden="1">'dem21'!$C$18:$C$111</definedName>
    <definedName name="Z_94DA79C1_0FDE_11D5_9579_000021DAEEA2_.wvu.PrintArea" localSheetId="0" hidden="1">'dem21'!$A$1:$L$111</definedName>
    <definedName name="Z_94DA79C1_0FDE_11D5_9579_000021DAEEA2_.wvu.PrintTitles" localSheetId="0" hidden="1">'dem21'!$13:$16</definedName>
    <definedName name="Z_B4CB096A_161F_11D5_8064_004005726899_.wvu.FilterData" localSheetId="0" hidden="1">'dem21'!$C$18:$C$111</definedName>
    <definedName name="Z_C868F8C3_16D7_11D5_A68D_81D6213F5331_.wvu.FilterData" localSheetId="0" hidden="1">'dem21'!$C$18:$C$111</definedName>
    <definedName name="Z_C868F8C3_16D7_11D5_A68D_81D6213F5331_.wvu.PrintArea" localSheetId="0" hidden="1">'dem21'!$A$1:$L$111</definedName>
    <definedName name="Z_C868F8C3_16D7_11D5_A68D_81D6213F5331_.wvu.PrintTitles" localSheetId="0" hidden="1">'dem21'!$13:$16</definedName>
    <definedName name="Z_E5DF37BD_125C_11D5_8DC4_D0F5D88B3549_.wvu.FilterData" localSheetId="0" hidden="1">'dem21'!$C$18:$C$111</definedName>
    <definedName name="Z_E5DF37BD_125C_11D5_8DC4_D0F5D88B3549_.wvu.PrintArea" localSheetId="0" hidden="1">'dem21'!$A$1:$L$111</definedName>
    <definedName name="Z_E5DF37BD_125C_11D5_8DC4_D0F5D88B3549_.wvu.PrintTitles" localSheetId="0" hidden="1">'dem21'!$13:$16</definedName>
    <definedName name="Z_F8ADACC1_164E_11D6_B603_000021DAEEA2_.wvu.FilterData" localSheetId="0" hidden="1">'dem21'!$C$18:$C$111</definedName>
    <definedName name="Z_F8ADACC1_164E_11D6_B603_000021DAEEA2_.wvu.PrintArea" localSheetId="0" hidden="1">'dem21'!$A$1:$L$111</definedName>
    <definedName name="Z_F8ADACC1_164E_11D6_B603_000021DAEEA2_.wvu.PrintTitles" localSheetId="0" hidden="1">'dem21'!$13:$16</definedName>
  </definedNames>
  <calcPr fullCalcOnLoad="1"/>
</workbook>
</file>

<file path=xl/sharedStrings.xml><?xml version="1.0" encoding="utf-8"?>
<sst xmlns="http://schemas.openxmlformats.org/spreadsheetml/2006/main" count="175" uniqueCount="92">
  <si>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</si>
  <si>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</si>
  <si>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</si>
  <si>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</si>
  <si>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</si>
  <si>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</si>
  <si>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</si>
  <si>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</si>
  <si>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</si>
  <si>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</si>
  <si>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Establishment</t>
  </si>
  <si>
    <t>60.00.01</t>
  </si>
  <si>
    <t>60.00.11</t>
  </si>
  <si>
    <t>Travel Expenses</t>
  </si>
  <si>
    <t>60.00.13</t>
  </si>
  <si>
    <t>Office Expenses</t>
  </si>
  <si>
    <t>DEMAND NO. 21</t>
  </si>
  <si>
    <t>Industrial Training Institutes</t>
  </si>
  <si>
    <t>60.00.02</t>
  </si>
  <si>
    <t>60.00.21</t>
  </si>
  <si>
    <t>60.00.34</t>
  </si>
  <si>
    <t>Scholarships/Stipend</t>
  </si>
  <si>
    <t>Other Expenditure</t>
  </si>
  <si>
    <t>Implementation of Various Labour Laws and Rehabilitation Centre</t>
  </si>
  <si>
    <t>61.00.50</t>
  </si>
  <si>
    <t>Other Charges</t>
  </si>
  <si>
    <t>Capital Outlay on Public Works</t>
  </si>
  <si>
    <t>Office Buildings</t>
  </si>
  <si>
    <t>Construction</t>
  </si>
  <si>
    <t>Construction of ITI at Namchi</t>
  </si>
  <si>
    <t>61.00.53</t>
  </si>
  <si>
    <t>Construction of ITI at Gyalshing</t>
  </si>
  <si>
    <t>62.00.53</t>
  </si>
  <si>
    <t>CAPITAL SECTION</t>
  </si>
  <si>
    <t>II. Details of the estimates and the heads under which this grant will be accounted for:</t>
  </si>
  <si>
    <t>Revenue</t>
  </si>
  <si>
    <t>Capital</t>
  </si>
  <si>
    <t>Construction of Centre of Excellence at Rangpo under External Aided Project</t>
  </si>
  <si>
    <t>State Share  for IT Sector Training</t>
  </si>
  <si>
    <t>State Share for Construction of ITI</t>
  </si>
  <si>
    <t>A - Capital Account of General Services</t>
  </si>
  <si>
    <t>Wages</t>
  </si>
  <si>
    <t>Salaries</t>
  </si>
  <si>
    <t>Training</t>
  </si>
  <si>
    <t>Labour</t>
  </si>
  <si>
    <t>61.00.01</t>
  </si>
  <si>
    <t>LABOUR</t>
  </si>
  <si>
    <t>62.00.01</t>
  </si>
  <si>
    <t>62.00.50</t>
  </si>
  <si>
    <t>64.00.54</t>
  </si>
  <si>
    <t>B - Social Services (f) Labour and Labour Welfare</t>
  </si>
  <si>
    <t>Labour and Employment</t>
  </si>
  <si>
    <t>Direction and Administration</t>
  </si>
  <si>
    <t>Supplies and  Materials</t>
  </si>
  <si>
    <t>2011-12</t>
  </si>
  <si>
    <t>(In Thousands of Rupees)</t>
  </si>
  <si>
    <t>2012-13</t>
  </si>
  <si>
    <t>60.00.71</t>
  </si>
  <si>
    <t>Loans for Education, Sports, Art and 
Culture</t>
  </si>
  <si>
    <t>General Education</t>
  </si>
  <si>
    <t>University and Higher Education</t>
  </si>
  <si>
    <t>Comprehensive Education Loan Scheme</t>
  </si>
  <si>
    <t>60.00.55</t>
  </si>
  <si>
    <t>Loans and Advances</t>
  </si>
  <si>
    <t>Other Administrative Services</t>
  </si>
  <si>
    <t>Advertisement &amp; Publicity</t>
  </si>
  <si>
    <t>Skill Development Fund</t>
  </si>
  <si>
    <t>State Institute of Capacity Building, 
Karfectar</t>
  </si>
  <si>
    <t>45.00.31</t>
  </si>
  <si>
    <t>Grants in Aid</t>
  </si>
  <si>
    <t>Directorate of Capacity Building</t>
  </si>
  <si>
    <t>Skill Development Initiative/Modular Employable Skill Scheme (100% CSS)</t>
  </si>
  <si>
    <t>46.00.01</t>
  </si>
  <si>
    <t>46.00.11</t>
  </si>
  <si>
    <t>46.00.13</t>
  </si>
  <si>
    <t>46.00.26</t>
  </si>
  <si>
    <t>46.00.71</t>
  </si>
  <si>
    <t>46.00.72</t>
  </si>
  <si>
    <t>State Institute of Capacity Building, Karfectar</t>
  </si>
  <si>
    <t>Industrial Training Institutes, 
Rangpo</t>
  </si>
  <si>
    <t>Capacity Building /Training Programme</t>
  </si>
  <si>
    <t>Construction of Majdoor Bhawan</t>
  </si>
  <si>
    <t>65.00.53</t>
  </si>
  <si>
    <t>Major Works</t>
  </si>
  <si>
    <t>I. Estimate of the amount required in the year ending 31st March, 2014 to defray the charges in respect of Labour</t>
  </si>
  <si>
    <t>2013-14</t>
  </si>
  <si>
    <t>61.00.02</t>
  </si>
  <si>
    <t>A - General Services,(d) Administrative Services</t>
  </si>
  <si>
    <t>F-Loans and Advances</t>
  </si>
  <si>
    <t>Loans for Educatioan, Sports, Art and Culture</t>
  </si>
  <si>
    <t>Industrial Training Institutes, Namchi</t>
  </si>
  <si>
    <t>Industrial Training Institutes, Gyalshing</t>
  </si>
</sst>
</file>

<file path=xl/styles.xml><?xml version="1.0" encoding="utf-8"?>
<styleSheet xmlns="http://schemas.openxmlformats.org/spreadsheetml/2006/main">
  <numFmts count="3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k_r_-;\-* #,##0.00\ _k_r_-;_-* &quot;-&quot;??\ _k_r_-;_-@_-"/>
    <numFmt numFmtId="181" formatCode="0#"/>
    <numFmt numFmtId="182" formatCode="##"/>
    <numFmt numFmtId="183" formatCode="00000#"/>
    <numFmt numFmtId="184" formatCode="00.00#"/>
    <numFmt numFmtId="185" formatCode="00.###"/>
    <numFmt numFmtId="186" formatCode="00.000"/>
    <numFmt numFmtId="187" formatCode="_(* #,##0_);_(* \(#,##0\);_(* &quot;-&quot;??_);_(@_)"/>
    <numFmt numFmtId="188" formatCode="0#.###"/>
  </numFmts>
  <fonts count="43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83" fontId="4" fillId="0" borderId="0" xfId="59" applyNumberFormat="1" applyFont="1" applyFill="1" applyAlignment="1">
      <alignment horizontal="right" vertical="top" wrapText="1"/>
      <protection/>
    </xf>
    <xf numFmtId="0" fontId="4" fillId="0" borderId="0" xfId="57" applyFont="1" applyFill="1" applyBorder="1" applyAlignment="1">
      <alignment horizontal="left"/>
      <protection/>
    </xf>
    <xf numFmtId="0" fontId="4" fillId="0" borderId="0" xfId="57" applyFont="1" applyFill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Font="1" applyFill="1" applyAlignment="1">
      <alignment horizontal="left"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10" xfId="61" applyFont="1" applyFill="1" applyBorder="1">
      <alignment/>
      <protection/>
    </xf>
    <xf numFmtId="0" fontId="5" fillId="0" borderId="0" xfId="57" applyFont="1" applyFill="1" applyAlignment="1" applyProtection="1">
      <alignment horizontal="left"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0" fontId="4" fillId="0" borderId="0" xfId="59" applyFont="1" applyFill="1" applyAlignment="1">
      <alignment horizontal="left"/>
      <protection/>
    </xf>
    <xf numFmtId="0" fontId="4" fillId="0" borderId="0" xfId="59" applyFont="1" applyFill="1" applyBorder="1" applyAlignment="1" applyProtection="1">
      <alignment horizontal="left" vertical="top" wrapText="1"/>
      <protection/>
    </xf>
    <xf numFmtId="0" fontId="5" fillId="0" borderId="0" xfId="59" applyFont="1" applyFill="1" applyAlignment="1" applyProtection="1">
      <alignment horizontal="left" vertical="top" wrapText="1"/>
      <protection/>
    </xf>
    <xf numFmtId="0" fontId="4" fillId="0" borderId="0" xfId="59" applyFont="1" applyFill="1" applyAlignment="1" applyProtection="1">
      <alignment horizontal="left" vertical="top" wrapText="1"/>
      <protection/>
    </xf>
    <xf numFmtId="0" fontId="4" fillId="0" borderId="0" xfId="63" applyFont="1" applyFill="1" applyAlignment="1" applyProtection="1">
      <alignment horizontal="left" vertical="top" wrapText="1"/>
      <protection/>
    </xf>
    <xf numFmtId="0" fontId="4" fillId="0" borderId="0" xfId="57" applyFont="1" applyFill="1" applyAlignment="1">
      <alignment horizontal="right"/>
      <protection/>
    </xf>
    <xf numFmtId="0" fontId="4" fillId="0" borderId="0" xfId="61" applyFont="1" applyFill="1" applyBorder="1" applyProtection="1">
      <alignment/>
      <protection/>
    </xf>
    <xf numFmtId="0" fontId="4" fillId="0" borderId="0" xfId="62" applyFont="1" applyFill="1" applyProtection="1">
      <alignment/>
      <protection/>
    </xf>
    <xf numFmtId="0" fontId="4" fillId="0" borderId="0" xfId="62" applyFont="1" applyFill="1" applyBorder="1" applyAlignment="1" applyProtection="1">
      <alignment horizontal="left"/>
      <protection/>
    </xf>
    <xf numFmtId="0" fontId="4" fillId="0" borderId="0" xfId="62" applyFont="1" applyFill="1" applyBorder="1" applyAlignment="1" applyProtection="1">
      <alignment horizontal="right"/>
      <protection/>
    </xf>
    <xf numFmtId="0" fontId="5" fillId="0" borderId="0" xfId="58" applyFont="1" applyFill="1" applyBorder="1" applyAlignment="1" applyProtection="1">
      <alignment horizontal="center"/>
      <protection/>
    </xf>
    <xf numFmtId="0" fontId="4" fillId="0" borderId="11" xfId="57" applyFont="1" applyFill="1" applyBorder="1" applyAlignment="1">
      <alignment horizontal="left"/>
      <protection/>
    </xf>
    <xf numFmtId="0" fontId="5" fillId="0" borderId="11" xfId="57" applyFont="1" applyFill="1" applyBorder="1" applyAlignment="1" applyProtection="1">
      <alignment horizontal="left"/>
      <protection/>
    </xf>
    <xf numFmtId="0" fontId="5" fillId="0" borderId="0" xfId="63" applyFont="1" applyFill="1" applyAlignment="1" applyProtection="1">
      <alignment horizontal="left" vertical="top" wrapText="1"/>
      <protection/>
    </xf>
    <xf numFmtId="0" fontId="4" fillId="0" borderId="0" xfId="57" applyFont="1" applyFill="1" applyBorder="1" applyAlignment="1">
      <alignment horizontal="right"/>
      <protection/>
    </xf>
    <xf numFmtId="0" fontId="5" fillId="0" borderId="0" xfId="57" applyFont="1" applyFill="1" applyAlignment="1">
      <alignment horizontal="right"/>
      <protection/>
    </xf>
    <xf numFmtId="181" fontId="4" fillId="0" borderId="0" xfId="57" applyNumberFormat="1" applyFont="1" applyFill="1" applyAlignment="1">
      <alignment horizontal="right"/>
      <protection/>
    </xf>
    <xf numFmtId="184" fontId="5" fillId="0" borderId="0" xfId="57" applyNumberFormat="1" applyFont="1" applyFill="1" applyAlignment="1">
      <alignment horizontal="right"/>
      <protection/>
    </xf>
    <xf numFmtId="182" fontId="4" fillId="0" borderId="0" xfId="57" applyNumberFormat="1" applyFont="1" applyFill="1" applyAlignment="1">
      <alignment horizontal="right"/>
      <protection/>
    </xf>
    <xf numFmtId="186" fontId="5" fillId="0" borderId="0" xfId="57" applyNumberFormat="1" applyFont="1" applyFill="1" applyAlignment="1">
      <alignment horizontal="right"/>
      <protection/>
    </xf>
    <xf numFmtId="182" fontId="4" fillId="0" borderId="0" xfId="57" applyNumberFormat="1" applyFont="1" applyFill="1" applyAlignment="1">
      <alignment horizontal="right" vertical="top" wrapText="1"/>
      <protection/>
    </xf>
    <xf numFmtId="181" fontId="4" fillId="0" borderId="0" xfId="59" applyNumberFormat="1" applyFont="1" applyFill="1" applyAlignment="1">
      <alignment horizontal="right" vertical="top" wrapText="1"/>
      <protection/>
    </xf>
    <xf numFmtId="186" fontId="5" fillId="0" borderId="0" xfId="59" applyNumberFormat="1" applyFont="1" applyFill="1" applyAlignment="1">
      <alignment horizontal="right" vertical="top" wrapText="1"/>
      <protection/>
    </xf>
    <xf numFmtId="182" fontId="4" fillId="0" borderId="0" xfId="59" applyNumberFormat="1" applyFont="1" applyFill="1" applyAlignment="1">
      <alignment horizontal="right" vertical="top" wrapText="1"/>
      <protection/>
    </xf>
    <xf numFmtId="0" fontId="4" fillId="0" borderId="11" xfId="57" applyFont="1" applyFill="1" applyBorder="1" applyAlignment="1">
      <alignment horizontal="right"/>
      <protection/>
    </xf>
    <xf numFmtId="0" fontId="5" fillId="0" borderId="0" xfId="63" applyFont="1" applyFill="1" applyAlignment="1">
      <alignment horizontal="right" vertical="top"/>
      <protection/>
    </xf>
    <xf numFmtId="181" fontId="4" fillId="0" borderId="0" xfId="63" applyNumberFormat="1" applyFont="1" applyFill="1" applyAlignment="1">
      <alignment horizontal="right" vertical="top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4" fillId="0" borderId="0" xfId="63" applyFont="1" applyFill="1" applyAlignment="1" applyProtection="1">
      <alignment horizontal="left" vertical="top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4" fillId="0" borderId="0" xfId="57" applyNumberFormat="1" applyFont="1" applyFill="1">
      <alignment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12" xfId="57" applyNumberFormat="1" applyFont="1" applyFill="1" applyBorder="1" applyProtection="1">
      <alignment/>
      <protection/>
    </xf>
    <xf numFmtId="0" fontId="4" fillId="0" borderId="0" xfId="57" applyNumberFormat="1" applyFont="1" applyFill="1" applyBorder="1" applyProtection="1">
      <alignment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Alignment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Protection="1">
      <alignment/>
      <protection/>
    </xf>
    <xf numFmtId="0" fontId="4" fillId="0" borderId="12" xfId="59" applyNumberFormat="1" applyFont="1" applyFill="1" applyBorder="1" applyAlignment="1" applyProtection="1">
      <alignment horizontal="right"/>
      <protection/>
    </xf>
    <xf numFmtId="0" fontId="4" fillId="0" borderId="0" xfId="59" applyFont="1" applyFill="1" applyAlignment="1">
      <alignment horizontal="right"/>
      <protection/>
    </xf>
    <xf numFmtId="0" fontId="5" fillId="0" borderId="0" xfId="57" applyNumberFormat="1" applyFont="1" applyFill="1" applyAlignment="1" applyProtection="1">
      <alignment horizontal="right"/>
      <protection/>
    </xf>
    <xf numFmtId="0" fontId="5" fillId="0" borderId="0" xfId="57" applyNumberFormat="1" applyFont="1" applyFill="1" applyAlignment="1" applyProtection="1">
      <alignment horizontal="center"/>
      <protection/>
    </xf>
    <xf numFmtId="0" fontId="4" fillId="0" borderId="10" xfId="61" applyNumberFormat="1" applyFont="1" applyFill="1" applyBorder="1">
      <alignment/>
      <protection/>
    </xf>
    <xf numFmtId="0" fontId="4" fillId="0" borderId="10" xfId="61" applyNumberFormat="1" applyFont="1" applyFill="1" applyBorder="1" applyAlignment="1" applyProtection="1">
      <alignment horizontal="left"/>
      <protection/>
    </xf>
    <xf numFmtId="0" fontId="6" fillId="0" borderId="10" xfId="61" applyNumberFormat="1" applyFont="1" applyFill="1" applyBorder="1" applyAlignment="1" applyProtection="1">
      <alignment horizontal="left"/>
      <protection/>
    </xf>
    <xf numFmtId="0" fontId="6" fillId="0" borderId="10" xfId="61" applyNumberFormat="1" applyFont="1" applyFill="1" applyBorder="1">
      <alignment/>
      <protection/>
    </xf>
    <xf numFmtId="0" fontId="7" fillId="0" borderId="10" xfId="61" applyNumberFormat="1" applyFont="1" applyFill="1" applyBorder="1" applyAlignment="1" applyProtection="1">
      <alignment horizontal="right"/>
      <protection/>
    </xf>
    <xf numFmtId="0" fontId="4" fillId="0" borderId="10" xfId="61" applyNumberFormat="1" applyFont="1" applyFill="1" applyBorder="1" applyAlignment="1" applyProtection="1">
      <alignment horizontal="right"/>
      <protection/>
    </xf>
    <xf numFmtId="0" fontId="4" fillId="0" borderId="0" xfId="61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Alignment="1" applyProtection="1">
      <alignment horizontal="center"/>
      <protection/>
    </xf>
    <xf numFmtId="0" fontId="4" fillId="0" borderId="0" xfId="57" applyFont="1" applyFill="1" applyBorder="1" applyAlignment="1" applyProtection="1">
      <alignment horizontal="left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0" xfId="59" applyFont="1" applyFill="1" applyBorder="1" applyAlignment="1">
      <alignment horizontal="left"/>
      <protection/>
    </xf>
    <xf numFmtId="184" fontId="5" fillId="0" borderId="0" xfId="57" applyNumberFormat="1" applyFont="1" applyFill="1" applyBorder="1" applyAlignment="1">
      <alignment horizontal="right"/>
      <protection/>
    </xf>
    <xf numFmtId="0" fontId="4" fillId="0" borderId="0" xfId="57" applyFont="1" applyFill="1" applyAlignment="1">
      <alignment horizontal="left" vertical="top"/>
      <protection/>
    </xf>
    <xf numFmtId="0" fontId="5" fillId="0" borderId="0" xfId="57" applyNumberFormat="1" applyFont="1" applyFill="1" applyAlignment="1">
      <alignment horizontal="center"/>
      <protection/>
    </xf>
    <xf numFmtId="0" fontId="5" fillId="0" borderId="0" xfId="63" applyNumberFormat="1" applyFont="1" applyFill="1" applyAlignment="1">
      <alignment horizontal="center" vertical="top"/>
      <protection/>
    </xf>
    <xf numFmtId="0" fontId="5" fillId="0" borderId="0" xfId="57" applyNumberFormat="1" applyFont="1" applyFill="1">
      <alignment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4" fillId="0" borderId="10" xfId="57" applyFont="1" applyFill="1" applyBorder="1" applyAlignment="1">
      <alignment horizontal="left"/>
      <protection/>
    </xf>
    <xf numFmtId="0" fontId="5" fillId="0" borderId="10" xfId="57" applyFont="1" applyFill="1" applyBorder="1" applyAlignment="1" applyProtection="1">
      <alignment horizontal="left"/>
      <protection/>
    </xf>
    <xf numFmtId="171" fontId="4" fillId="0" borderId="0" xfId="42" applyFont="1" applyFill="1" applyAlignment="1" applyProtection="1">
      <alignment horizontal="right" wrapText="1"/>
      <protection/>
    </xf>
    <xf numFmtId="171" fontId="4" fillId="0" borderId="0" xfId="42" applyFont="1" applyFill="1" applyBorder="1" applyAlignment="1">
      <alignment horizontal="right" wrapText="1"/>
    </xf>
    <xf numFmtId="171" fontId="4" fillId="0" borderId="0" xfId="42" applyFont="1" applyFill="1" applyBorder="1" applyAlignment="1" applyProtection="1">
      <alignment horizontal="right" wrapText="1"/>
      <protection/>
    </xf>
    <xf numFmtId="171" fontId="4" fillId="0" borderId="10" xfId="42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>
      <alignment horizontal="right"/>
      <protection/>
    </xf>
    <xf numFmtId="182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59" applyFont="1" applyFill="1" applyBorder="1" applyAlignment="1">
      <alignment horizontal="right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186" fontId="5" fillId="0" borderId="0" xfId="59" applyNumberFormat="1" applyFont="1" applyFill="1" applyBorder="1" applyAlignment="1">
      <alignment horizontal="right" vertical="top" wrapText="1"/>
      <protection/>
    </xf>
    <xf numFmtId="0" fontId="5" fillId="0" borderId="0" xfId="59" applyFont="1" applyFill="1" applyBorder="1" applyAlignment="1" applyProtection="1">
      <alignment horizontal="left" vertical="top" wrapText="1"/>
      <protection/>
    </xf>
    <xf numFmtId="0" fontId="5" fillId="0" borderId="1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>
      <alignment horizontal="left" vertical="top" wrapText="1"/>
      <protection/>
    </xf>
    <xf numFmtId="0" fontId="5" fillId="0" borderId="0" xfId="57" applyNumberFormat="1" applyFont="1" applyFill="1" applyBorder="1" applyAlignment="1">
      <alignment horizontal="right" vertical="top" wrapText="1"/>
      <protection/>
    </xf>
    <xf numFmtId="0" fontId="5" fillId="0" borderId="0" xfId="57" applyNumberFormat="1" applyFont="1" applyFill="1" applyBorder="1" applyAlignment="1" applyProtection="1">
      <alignment horizontal="left" vertical="top" wrapText="1"/>
      <protection/>
    </xf>
    <xf numFmtId="0" fontId="4" fillId="0" borderId="10" xfId="57" applyNumberFormat="1" applyFont="1" applyFill="1" applyBorder="1" applyAlignment="1">
      <alignment horizontal="left" vertical="top" wrapText="1"/>
      <protection/>
    </xf>
    <xf numFmtId="0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57" applyNumberFormat="1" applyFont="1" applyFill="1" applyBorder="1" applyAlignment="1" applyProtection="1">
      <alignment horizontal="left" vertical="top" wrapText="1"/>
      <protection/>
    </xf>
    <xf numFmtId="0" fontId="4" fillId="0" borderId="0" xfId="57" applyNumberFormat="1" applyFont="1" applyFill="1" applyAlignment="1">
      <alignment horizontal="left" vertical="top" wrapText="1"/>
      <protection/>
    </xf>
    <xf numFmtId="0" fontId="4" fillId="0" borderId="12" xfId="57" applyNumberFormat="1" applyFont="1" applyFill="1" applyBorder="1" applyAlignment="1" applyProtection="1">
      <alignment horizontal="right"/>
      <protection/>
    </xf>
    <xf numFmtId="184" fontId="5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0" applyNumberFormat="1" applyFont="1" applyFill="1" applyAlignment="1">
      <alignment vertical="top"/>
    </xf>
    <xf numFmtId="0" fontId="5" fillId="0" borderId="0" xfId="57" applyNumberFormat="1" applyFont="1" applyFill="1" applyBorder="1" applyAlignment="1">
      <alignment vertical="top" wrapText="1"/>
      <protection/>
    </xf>
    <xf numFmtId="181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57" applyNumberFormat="1" applyFont="1" applyFill="1" applyBorder="1" applyAlignment="1">
      <alignment vertical="top" wrapText="1"/>
      <protection/>
    </xf>
    <xf numFmtId="188" fontId="5" fillId="0" borderId="0" xfId="57" applyNumberFormat="1" applyFont="1" applyFill="1" applyBorder="1" applyAlignment="1">
      <alignment horizontal="right" vertical="top" wrapText="1"/>
      <protection/>
    </xf>
    <xf numFmtId="181" fontId="4" fillId="0" borderId="0" xfId="63" applyNumberFormat="1" applyFont="1" applyFill="1" applyBorder="1" applyAlignment="1">
      <alignment horizontal="right" vertical="top"/>
      <protection/>
    </xf>
    <xf numFmtId="0" fontId="4" fillId="0" borderId="0" xfId="63" applyFont="1" applyFill="1" applyBorder="1" applyAlignment="1" applyProtection="1">
      <alignment horizontal="left" vertical="top" wrapText="1"/>
      <protection/>
    </xf>
    <xf numFmtId="0" fontId="5" fillId="0" borderId="0" xfId="63" applyFont="1" applyFill="1" applyBorder="1" applyAlignment="1">
      <alignment horizontal="right" vertical="top"/>
      <protection/>
    </xf>
    <xf numFmtId="0" fontId="5" fillId="0" borderId="0" xfId="63" applyFont="1" applyFill="1" applyBorder="1" applyAlignment="1" applyProtection="1">
      <alignment horizontal="left" vertical="top" wrapText="1"/>
      <protection/>
    </xf>
    <xf numFmtId="0" fontId="5" fillId="0" borderId="10" xfId="57" applyNumberFormat="1" applyFont="1" applyFill="1" applyBorder="1" applyAlignment="1">
      <alignment horizontal="right" vertical="top" wrapText="1"/>
      <protection/>
    </xf>
    <xf numFmtId="0" fontId="5" fillId="0" borderId="10" xfId="57" applyNumberFormat="1" applyFont="1" applyFill="1" applyBorder="1" applyAlignment="1" applyProtection="1">
      <alignment horizontal="left" vertical="top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171" fontId="4" fillId="0" borderId="12" xfId="42" applyFont="1" applyFill="1" applyBorder="1" applyAlignment="1" applyProtection="1">
      <alignment horizontal="right" wrapText="1"/>
      <protection/>
    </xf>
    <xf numFmtId="171" fontId="4" fillId="0" borderId="11" xfId="42" applyFont="1" applyFill="1" applyBorder="1" applyAlignment="1" applyProtection="1">
      <alignment horizontal="right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0" xfId="60" applyFont="1" applyFill="1" applyBorder="1" applyAlignment="1" applyProtection="1">
      <alignment horizontal="left" vertical="top" wrapText="1"/>
      <protection/>
    </xf>
    <xf numFmtId="0" fontId="4" fillId="0" borderId="10" xfId="59" applyFont="1" applyFill="1" applyBorder="1" applyAlignment="1" applyProtection="1">
      <alignment horizontal="left" vertical="top" wrapText="1"/>
      <protection/>
    </xf>
    <xf numFmtId="0" fontId="4" fillId="0" borderId="11" xfId="57" applyNumberFormat="1" applyFont="1" applyFill="1" applyBorder="1" applyAlignment="1" applyProtection="1">
      <alignment horizontal="right"/>
      <protection/>
    </xf>
    <xf numFmtId="171" fontId="4" fillId="0" borderId="11" xfId="42" applyFont="1" applyFill="1" applyBorder="1" applyAlignment="1">
      <alignment horizontal="right" wrapText="1"/>
    </xf>
    <xf numFmtId="0" fontId="4" fillId="0" borderId="11" xfId="57" applyNumberFormat="1" applyFont="1" applyFill="1" applyBorder="1" applyAlignment="1">
      <alignment horizontal="right"/>
      <protection/>
    </xf>
    <xf numFmtId="0" fontId="4" fillId="0" borderId="11" xfId="57" applyNumberFormat="1" applyFont="1" applyFill="1" applyBorder="1" applyAlignment="1" applyProtection="1">
      <alignment horizontal="right" wrapText="1"/>
      <protection/>
    </xf>
    <xf numFmtId="0" fontId="4" fillId="0" borderId="0" xfId="59" applyNumberFormat="1" applyFont="1" applyFill="1" applyAlignment="1" applyProtection="1">
      <alignment horizontal="right"/>
      <protection/>
    </xf>
    <xf numFmtId="0" fontId="4" fillId="0" borderId="11" xfId="59" applyNumberFormat="1" applyFont="1" applyFill="1" applyBorder="1" applyAlignment="1" applyProtection="1">
      <alignment horizontal="right" wrapText="1"/>
      <protection/>
    </xf>
    <xf numFmtId="0" fontId="4" fillId="0" borderId="12" xfId="62" applyFont="1" applyFill="1" applyBorder="1" applyAlignment="1" applyProtection="1">
      <alignment horizontal="left" vertical="top" wrapText="1"/>
      <protection/>
    </xf>
    <xf numFmtId="0" fontId="4" fillId="0" borderId="12" xfId="62" applyFont="1" applyFill="1" applyBorder="1" applyAlignment="1" applyProtection="1">
      <alignment horizontal="right" vertical="top" wrapText="1"/>
      <protection/>
    </xf>
    <xf numFmtId="0" fontId="4" fillId="0" borderId="0" xfId="61" applyFont="1" applyFill="1" applyBorder="1" applyAlignment="1" applyProtection="1">
      <alignment horizontal="left"/>
      <protection/>
    </xf>
    <xf numFmtId="0" fontId="4" fillId="0" borderId="0" xfId="62" applyFont="1" applyFill="1" applyBorder="1" applyAlignment="1" applyProtection="1">
      <alignment horizontal="left" vertical="top" wrapText="1"/>
      <protection/>
    </xf>
    <xf numFmtId="0" fontId="4" fillId="0" borderId="0" xfId="62" applyFont="1" applyFill="1" applyBorder="1" applyAlignment="1" applyProtection="1">
      <alignment horizontal="right" vertical="top" wrapText="1"/>
      <protection/>
    </xf>
    <xf numFmtId="0" fontId="4" fillId="0" borderId="10" xfId="62" applyFont="1" applyFill="1" applyBorder="1" applyAlignment="1" applyProtection="1">
      <alignment horizontal="left" vertical="top" wrapText="1"/>
      <protection/>
    </xf>
    <xf numFmtId="0" fontId="4" fillId="0" borderId="10" xfId="62" applyFont="1" applyFill="1" applyBorder="1" applyAlignment="1" applyProtection="1">
      <alignment horizontal="right" vertical="top" wrapText="1"/>
      <protection/>
    </xf>
    <xf numFmtId="0" fontId="4" fillId="0" borderId="10" xfId="61" applyFont="1" applyFill="1" applyBorder="1" applyAlignment="1" applyProtection="1">
      <alignment horizontal="left"/>
      <protection/>
    </xf>
    <xf numFmtId="171" fontId="4" fillId="0" borderId="0" xfId="42" applyFont="1" applyFill="1" applyAlignment="1">
      <alignment horizontal="right" wrapText="1"/>
    </xf>
    <xf numFmtId="0" fontId="4" fillId="0" borderId="0" xfId="57" applyFont="1" applyFill="1" applyBorder="1" applyAlignment="1" applyProtection="1">
      <alignment horizontal="right"/>
      <protection/>
    </xf>
    <xf numFmtId="0" fontId="5" fillId="0" borderId="0" xfId="59" applyNumberFormat="1" applyFont="1" applyFill="1" applyAlignment="1">
      <alignment horizontal="center"/>
      <protection/>
    </xf>
    <xf numFmtId="0" fontId="4" fillId="0" borderId="0" xfId="59" applyNumberFormat="1" applyFont="1" applyFill="1" applyAlignment="1" applyProtection="1">
      <alignment horizontal="left"/>
      <protection/>
    </xf>
    <xf numFmtId="0" fontId="4" fillId="0" borderId="11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Alignment="1">
      <alignment horizontal="right" wrapText="1"/>
    </xf>
    <xf numFmtId="0" fontId="4" fillId="0" borderId="0" xfId="42" applyNumberFormat="1" applyFont="1" applyFill="1" applyBorder="1" applyAlignment="1">
      <alignment horizontal="right" wrapText="1"/>
    </xf>
    <xf numFmtId="0" fontId="4" fillId="0" borderId="10" xfId="42" applyNumberFormat="1" applyFont="1" applyFill="1" applyBorder="1" applyAlignment="1">
      <alignment horizontal="right" wrapText="1"/>
    </xf>
    <xf numFmtId="183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184" fontId="4" fillId="0" borderId="0" xfId="57" applyNumberFormat="1" applyFont="1" applyFill="1" applyAlignment="1">
      <alignment horizontal="right"/>
      <protection/>
    </xf>
    <xf numFmtId="0" fontId="4" fillId="0" borderId="0" xfId="59" applyNumberFormat="1" applyFont="1" applyFill="1" applyAlignment="1">
      <alignment horizontal="right" wrapText="1"/>
      <protection/>
    </xf>
    <xf numFmtId="0" fontId="4" fillId="0" borderId="0" xfId="59" applyNumberFormat="1" applyFont="1" applyFill="1" applyBorder="1" applyAlignment="1">
      <alignment horizontal="right" wrapText="1"/>
      <protection/>
    </xf>
    <xf numFmtId="0" fontId="4" fillId="0" borderId="0" xfId="59" applyNumberFormat="1" applyFont="1" applyFill="1" applyAlignment="1" applyProtection="1">
      <alignment horizontal="right" wrapText="1"/>
      <protection/>
    </xf>
    <xf numFmtId="183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10" xfId="59" applyFont="1" applyFill="1" applyBorder="1" applyAlignment="1">
      <alignment horizontal="right"/>
      <protection/>
    </xf>
    <xf numFmtId="183" fontId="4" fillId="0" borderId="10" xfId="59" applyNumberFormat="1" applyFont="1" applyFill="1" applyBorder="1" applyAlignment="1">
      <alignment horizontal="right" vertical="top" wrapText="1"/>
      <protection/>
    </xf>
    <xf numFmtId="0" fontId="4" fillId="0" borderId="0" xfId="57" applyFont="1" applyFill="1" applyBorder="1" applyAlignment="1">
      <alignment horizontal="left" vertical="top"/>
      <protection/>
    </xf>
    <xf numFmtId="186" fontId="5" fillId="0" borderId="10" xfId="59" applyNumberFormat="1" applyFont="1" applyFill="1" applyBorder="1" applyAlignment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61" applyNumberFormat="1" applyFont="1" applyFill="1" applyBorder="1" applyAlignment="1" applyProtection="1">
      <alignment horizontal="center"/>
      <protection/>
    </xf>
    <xf numFmtId="0" fontId="4" fillId="0" borderId="12" xfId="61" applyNumberFormat="1" applyFont="1" applyFill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03-04" xfId="59"/>
    <cellStyle name="Normal_budget for 03-04_Dem21" xfId="60"/>
    <cellStyle name="Normal_BUDGET-2000" xfId="61"/>
    <cellStyle name="Normal_budgetDocNIC02-03" xfId="62"/>
    <cellStyle name="Normal_DEMAND1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11"/>
  <sheetViews>
    <sheetView tabSelected="1" view="pageBreakPreview" zoomScaleSheetLayoutView="100" zoomScalePageLayoutView="0" workbookViewId="0" topLeftCell="A100">
      <selection activeCell="L112" sqref="L112"/>
    </sheetView>
  </sheetViews>
  <sheetFormatPr defaultColWidth="11.00390625" defaultRowHeight="12.75"/>
  <cols>
    <col min="1" max="1" width="6.421875" style="5" customWidth="1"/>
    <col min="2" max="2" width="8.140625" style="16" customWidth="1"/>
    <col min="3" max="3" width="34.57421875" style="3" customWidth="1"/>
    <col min="4" max="4" width="8.57421875" style="41" customWidth="1"/>
    <col min="5" max="5" width="9.421875" style="41" customWidth="1"/>
    <col min="6" max="6" width="8.421875" style="3" customWidth="1"/>
    <col min="7" max="7" width="8.57421875" style="3" customWidth="1"/>
    <col min="8" max="8" width="8.57421875" style="41" customWidth="1"/>
    <col min="9" max="9" width="8.421875" style="41" customWidth="1"/>
    <col min="10" max="10" width="8.57421875" style="3" customWidth="1"/>
    <col min="11" max="11" width="9.140625" style="3" customWidth="1"/>
    <col min="12" max="12" width="8.421875" style="3" customWidth="1"/>
    <col min="13" max="16384" width="11.00390625" style="3" customWidth="1"/>
  </cols>
  <sheetData>
    <row r="1" spans="1:12" ht="13.5" customHeight="1">
      <c r="A1" s="146" t="s">
        <v>16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3.5" customHeight="1">
      <c r="A2" s="146" t="s">
        <v>46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3.5" customHeight="1">
      <c r="A4" s="4"/>
      <c r="B4" s="4"/>
      <c r="C4" s="4"/>
      <c r="D4" s="128" t="s">
        <v>87</v>
      </c>
      <c r="E4" s="129">
        <v>2070</v>
      </c>
      <c r="F4" s="130" t="s">
        <v>64</v>
      </c>
      <c r="G4" s="4"/>
      <c r="H4" s="4"/>
      <c r="I4" s="4"/>
      <c r="J4" s="4"/>
      <c r="K4" s="4"/>
      <c r="L4" s="4"/>
    </row>
    <row r="5" spans="3:12" ht="13.5" customHeight="1">
      <c r="C5" s="6"/>
      <c r="D5" s="42" t="s">
        <v>50</v>
      </c>
      <c r="E5" s="67">
        <v>2230</v>
      </c>
      <c r="F5" s="7" t="s">
        <v>51</v>
      </c>
      <c r="G5" s="6"/>
      <c r="H5" s="52"/>
      <c r="I5" s="52"/>
      <c r="J5" s="6"/>
      <c r="K5" s="6"/>
      <c r="L5" s="6"/>
    </row>
    <row r="6" spans="3:12" ht="13.5" customHeight="1">
      <c r="C6" s="6"/>
      <c r="D6" s="42" t="s">
        <v>40</v>
      </c>
      <c r="E6" s="68">
        <v>4059</v>
      </c>
      <c r="F6" s="39" t="s">
        <v>26</v>
      </c>
      <c r="G6" s="6"/>
      <c r="H6" s="52"/>
      <c r="I6" s="52"/>
      <c r="J6" s="6"/>
      <c r="K6" s="6"/>
      <c r="L6" s="6"/>
    </row>
    <row r="7" spans="3:12" ht="13.5" customHeight="1">
      <c r="C7" s="6"/>
      <c r="D7" s="42" t="s">
        <v>88</v>
      </c>
      <c r="E7" s="68">
        <v>6202</v>
      </c>
      <c r="F7" s="39" t="s">
        <v>89</v>
      </c>
      <c r="G7" s="6"/>
      <c r="H7" s="52"/>
      <c r="I7" s="52"/>
      <c r="J7" s="6"/>
      <c r="K7" s="6"/>
      <c r="L7" s="6"/>
    </row>
    <row r="8" spans="3:12" ht="13.5" customHeight="1">
      <c r="C8" s="6"/>
      <c r="D8" s="42"/>
      <c r="E8" s="68"/>
      <c r="F8" s="39"/>
      <c r="G8" s="6"/>
      <c r="H8" s="52"/>
      <c r="I8" s="52"/>
      <c r="J8" s="6"/>
      <c r="K8" s="6"/>
      <c r="L8" s="6"/>
    </row>
    <row r="9" ht="13.5" customHeight="1">
      <c r="A9" s="5" t="s">
        <v>84</v>
      </c>
    </row>
    <row r="10" spans="4:7" ht="13.5" customHeight="1">
      <c r="D10" s="69"/>
      <c r="E10" s="70" t="s">
        <v>35</v>
      </c>
      <c r="F10" s="21" t="s">
        <v>36</v>
      </c>
      <c r="G10" s="21" t="s">
        <v>7</v>
      </c>
    </row>
    <row r="11" spans="4:12" ht="13.5" customHeight="1">
      <c r="D11" s="51" t="s">
        <v>0</v>
      </c>
      <c r="E11" s="52">
        <f>L76</f>
        <v>435144</v>
      </c>
      <c r="F11" s="52">
        <f>L110</f>
        <v>100000</v>
      </c>
      <c r="G11" s="52">
        <f>F11+E11</f>
        <v>535144</v>
      </c>
      <c r="J11" s="41"/>
      <c r="K11" s="41"/>
      <c r="L11" s="41"/>
    </row>
    <row r="12" spans="1:12" ht="13.5" customHeight="1">
      <c r="A12" s="7" t="s">
        <v>34</v>
      </c>
      <c r="F12" s="41"/>
      <c r="G12" s="41"/>
      <c r="J12" s="41"/>
      <c r="K12" s="41"/>
      <c r="L12" s="41"/>
    </row>
    <row r="13" spans="3:12" ht="13.5" customHeight="1">
      <c r="C13" s="8"/>
      <c r="D13" s="53"/>
      <c r="E13" s="53"/>
      <c r="F13" s="53"/>
      <c r="G13" s="53"/>
      <c r="H13" s="53"/>
      <c r="I13" s="54"/>
      <c r="J13" s="55"/>
      <c r="K13" s="56"/>
      <c r="L13" s="57" t="s">
        <v>55</v>
      </c>
    </row>
    <row r="14" spans="1:12" s="18" customFormat="1" ht="13.5" customHeight="1">
      <c r="A14" s="119"/>
      <c r="B14" s="120"/>
      <c r="C14" s="121"/>
      <c r="D14" s="148" t="s">
        <v>1</v>
      </c>
      <c r="E14" s="148"/>
      <c r="F14" s="147" t="s">
        <v>2</v>
      </c>
      <c r="G14" s="147"/>
      <c r="H14" s="147" t="s">
        <v>3</v>
      </c>
      <c r="I14" s="147"/>
      <c r="J14" s="147" t="s">
        <v>2</v>
      </c>
      <c r="K14" s="147"/>
      <c r="L14" s="147"/>
    </row>
    <row r="15" spans="1:12" s="18" customFormat="1" ht="13.5" customHeight="1">
      <c r="A15" s="122"/>
      <c r="B15" s="123"/>
      <c r="C15" s="121" t="s">
        <v>4</v>
      </c>
      <c r="D15" s="147" t="s">
        <v>54</v>
      </c>
      <c r="E15" s="147"/>
      <c r="F15" s="147" t="s">
        <v>56</v>
      </c>
      <c r="G15" s="147"/>
      <c r="H15" s="147" t="s">
        <v>56</v>
      </c>
      <c r="I15" s="147"/>
      <c r="J15" s="147" t="s">
        <v>85</v>
      </c>
      <c r="K15" s="147"/>
      <c r="L15" s="147"/>
    </row>
    <row r="16" spans="1:12" s="18" customFormat="1" ht="13.5" customHeight="1">
      <c r="A16" s="124"/>
      <c r="B16" s="125"/>
      <c r="C16" s="126"/>
      <c r="D16" s="58" t="s">
        <v>5</v>
      </c>
      <c r="E16" s="58" t="s">
        <v>6</v>
      </c>
      <c r="F16" s="58" t="s">
        <v>5</v>
      </c>
      <c r="G16" s="58" t="s">
        <v>6</v>
      </c>
      <c r="H16" s="58" t="s">
        <v>5</v>
      </c>
      <c r="I16" s="58" t="s">
        <v>6</v>
      </c>
      <c r="J16" s="58" t="s">
        <v>5</v>
      </c>
      <c r="K16" s="58" t="s">
        <v>6</v>
      </c>
      <c r="L16" s="58" t="s">
        <v>7</v>
      </c>
    </row>
    <row r="17" spans="1:12" s="18" customFormat="1" ht="13.5" customHeight="1">
      <c r="A17" s="19"/>
      <c r="B17" s="20"/>
      <c r="C17" s="17"/>
      <c r="D17" s="59"/>
      <c r="E17" s="59"/>
      <c r="F17" s="59"/>
      <c r="G17" s="59"/>
      <c r="H17" s="59"/>
      <c r="I17" s="59"/>
      <c r="J17" s="59"/>
      <c r="K17" s="59"/>
      <c r="L17" s="59"/>
    </row>
    <row r="18" spans="3:12" ht="13.5" customHeight="1">
      <c r="C18" s="9" t="s">
        <v>8</v>
      </c>
      <c r="D18" s="60"/>
      <c r="E18" s="60"/>
      <c r="F18" s="60"/>
      <c r="G18" s="60"/>
      <c r="H18" s="60"/>
      <c r="I18" s="60"/>
      <c r="J18" s="60"/>
      <c r="K18" s="60"/>
      <c r="L18" s="60"/>
    </row>
    <row r="19" spans="1:12" ht="13.5" customHeight="1">
      <c r="A19" s="87" t="s">
        <v>9</v>
      </c>
      <c r="B19" s="88">
        <v>2070</v>
      </c>
      <c r="C19" s="89" t="s">
        <v>64</v>
      </c>
      <c r="D19" s="77"/>
      <c r="E19" s="77"/>
      <c r="F19" s="77"/>
      <c r="G19" s="77"/>
      <c r="H19" s="77"/>
      <c r="I19" s="77"/>
      <c r="J19" s="77"/>
      <c r="K19" s="77"/>
      <c r="L19" s="77"/>
    </row>
    <row r="20" spans="1:12" ht="13.5" customHeight="1">
      <c r="A20" s="87"/>
      <c r="B20" s="95">
        <v>0.003</v>
      </c>
      <c r="C20" s="89" t="s">
        <v>43</v>
      </c>
      <c r="D20" s="77"/>
      <c r="E20" s="77"/>
      <c r="F20" s="45"/>
      <c r="G20" s="45"/>
      <c r="H20" s="45"/>
      <c r="I20" s="45"/>
      <c r="J20" s="45"/>
      <c r="K20" s="45"/>
      <c r="L20" s="45"/>
    </row>
    <row r="21" spans="1:12" ht="13.5" customHeight="1">
      <c r="A21" s="87"/>
      <c r="B21" s="91">
        <v>46</v>
      </c>
      <c r="C21" s="92" t="s">
        <v>70</v>
      </c>
      <c r="D21" s="45"/>
      <c r="E21" s="45"/>
      <c r="F21" s="45"/>
      <c r="G21" s="45"/>
      <c r="H21" s="45"/>
      <c r="I21" s="45"/>
      <c r="J21" s="45"/>
      <c r="K21" s="45"/>
      <c r="L21" s="45"/>
    </row>
    <row r="22" spans="1:12" ht="13.5" customHeight="1">
      <c r="A22" s="87"/>
      <c r="B22" s="91" t="s">
        <v>72</v>
      </c>
      <c r="C22" s="92" t="s">
        <v>42</v>
      </c>
      <c r="D22" s="75">
        <v>0</v>
      </c>
      <c r="E22" s="75">
        <v>0</v>
      </c>
      <c r="F22" s="75">
        <v>0</v>
      </c>
      <c r="G22" s="62">
        <v>4800</v>
      </c>
      <c r="H22" s="75">
        <v>0</v>
      </c>
      <c r="I22" s="62">
        <v>4800</v>
      </c>
      <c r="J22" s="75">
        <v>0</v>
      </c>
      <c r="K22" s="45">
        <v>5785</v>
      </c>
      <c r="L22" s="45">
        <f aca="true" t="shared" si="0" ref="L22:L27">SUM(J22:K22)</f>
        <v>5785</v>
      </c>
    </row>
    <row r="23" spans="1:12" ht="13.5" customHeight="1">
      <c r="A23" s="87"/>
      <c r="B23" s="91" t="s">
        <v>73</v>
      </c>
      <c r="C23" s="92" t="s">
        <v>13</v>
      </c>
      <c r="D23" s="75">
        <v>0</v>
      </c>
      <c r="E23" s="75">
        <v>0</v>
      </c>
      <c r="F23" s="75">
        <v>0</v>
      </c>
      <c r="G23" s="62">
        <v>500</v>
      </c>
      <c r="H23" s="75">
        <v>0</v>
      </c>
      <c r="I23" s="62">
        <v>500</v>
      </c>
      <c r="J23" s="75">
        <v>0</v>
      </c>
      <c r="K23" s="62">
        <v>500</v>
      </c>
      <c r="L23" s="45">
        <f t="shared" si="0"/>
        <v>500</v>
      </c>
    </row>
    <row r="24" spans="1:12" ht="13.5" customHeight="1">
      <c r="A24" s="93"/>
      <c r="B24" s="91" t="s">
        <v>74</v>
      </c>
      <c r="C24" s="92" t="s">
        <v>15</v>
      </c>
      <c r="D24" s="75">
        <v>0</v>
      </c>
      <c r="E24" s="75">
        <v>0</v>
      </c>
      <c r="F24" s="75">
        <v>0</v>
      </c>
      <c r="G24" s="62">
        <v>1195</v>
      </c>
      <c r="H24" s="75">
        <v>0</v>
      </c>
      <c r="I24" s="62">
        <v>1195</v>
      </c>
      <c r="J24" s="62">
        <v>3000</v>
      </c>
      <c r="K24" s="62">
        <v>1195</v>
      </c>
      <c r="L24" s="45">
        <f t="shared" si="0"/>
        <v>4195</v>
      </c>
    </row>
    <row r="25" spans="1:12" ht="13.5" customHeight="1">
      <c r="A25" s="93"/>
      <c r="B25" s="91" t="s">
        <v>75</v>
      </c>
      <c r="C25" s="92" t="s">
        <v>65</v>
      </c>
      <c r="D25" s="75">
        <v>0</v>
      </c>
      <c r="E25" s="75">
        <v>0</v>
      </c>
      <c r="F25" s="75">
        <v>0</v>
      </c>
      <c r="G25" s="62">
        <v>330</v>
      </c>
      <c r="H25" s="75">
        <v>0</v>
      </c>
      <c r="I25" s="62">
        <v>330</v>
      </c>
      <c r="J25" s="75">
        <v>0</v>
      </c>
      <c r="K25" s="62">
        <v>330</v>
      </c>
      <c r="L25" s="45">
        <f t="shared" si="0"/>
        <v>330</v>
      </c>
    </row>
    <row r="26" spans="1:12" ht="13.5" customHeight="1">
      <c r="A26" s="93"/>
      <c r="B26" s="91" t="s">
        <v>76</v>
      </c>
      <c r="C26" s="92" t="s">
        <v>66</v>
      </c>
      <c r="D26" s="73">
        <v>0</v>
      </c>
      <c r="E26" s="73">
        <v>0</v>
      </c>
      <c r="F26" s="73">
        <v>0</v>
      </c>
      <c r="G26" s="107">
        <v>110</v>
      </c>
      <c r="H26" s="73">
        <v>0</v>
      </c>
      <c r="I26" s="107">
        <v>110</v>
      </c>
      <c r="J26" s="107">
        <v>10000</v>
      </c>
      <c r="K26" s="107">
        <v>110</v>
      </c>
      <c r="L26" s="107">
        <f t="shared" si="0"/>
        <v>10110</v>
      </c>
    </row>
    <row r="27" spans="1:12" ht="13.5" customHeight="1">
      <c r="A27" s="87"/>
      <c r="B27" s="91" t="s">
        <v>77</v>
      </c>
      <c r="C27" s="92" t="s">
        <v>80</v>
      </c>
      <c r="D27" s="73">
        <v>0</v>
      </c>
      <c r="E27" s="73">
        <v>0</v>
      </c>
      <c r="F27" s="107">
        <v>108000</v>
      </c>
      <c r="G27" s="73">
        <v>0</v>
      </c>
      <c r="H27" s="107">
        <v>108000</v>
      </c>
      <c r="I27" s="73">
        <v>0</v>
      </c>
      <c r="J27" s="107">
        <v>150000</v>
      </c>
      <c r="K27" s="73">
        <v>0</v>
      </c>
      <c r="L27" s="107">
        <f t="shared" si="0"/>
        <v>150000</v>
      </c>
    </row>
    <row r="28" spans="1:12" ht="13.5" customHeight="1">
      <c r="A28" s="87" t="s">
        <v>7</v>
      </c>
      <c r="B28" s="91">
        <v>46</v>
      </c>
      <c r="C28" s="92" t="s">
        <v>70</v>
      </c>
      <c r="D28" s="109">
        <f aca="true" t="shared" si="1" ref="D28:L28">SUM(D22:D27)</f>
        <v>0</v>
      </c>
      <c r="E28" s="109">
        <f t="shared" si="1"/>
        <v>0</v>
      </c>
      <c r="F28" s="110">
        <f t="shared" si="1"/>
        <v>108000</v>
      </c>
      <c r="G28" s="110">
        <f t="shared" si="1"/>
        <v>6935</v>
      </c>
      <c r="H28" s="110">
        <f t="shared" si="1"/>
        <v>108000</v>
      </c>
      <c r="I28" s="110">
        <f t="shared" si="1"/>
        <v>6935</v>
      </c>
      <c r="J28" s="110">
        <f t="shared" si="1"/>
        <v>163000</v>
      </c>
      <c r="K28" s="110">
        <f t="shared" si="1"/>
        <v>7920</v>
      </c>
      <c r="L28" s="110">
        <f t="shared" si="1"/>
        <v>170920</v>
      </c>
    </row>
    <row r="29" spans="1:12" ht="13.5" customHeight="1">
      <c r="A29" s="87"/>
      <c r="B29" s="91"/>
      <c r="C29" s="92"/>
      <c r="D29" s="94"/>
      <c r="E29" s="94"/>
      <c r="F29" s="94"/>
      <c r="G29" s="94"/>
      <c r="H29" s="94"/>
      <c r="I29" s="94"/>
      <c r="J29" s="94"/>
      <c r="K29" s="94"/>
      <c r="L29" s="94"/>
    </row>
    <row r="30" spans="1:12" ht="25.5">
      <c r="A30" s="87"/>
      <c r="B30" s="91">
        <v>45</v>
      </c>
      <c r="C30" s="92" t="s">
        <v>78</v>
      </c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3.5" customHeight="1">
      <c r="A31" s="87"/>
      <c r="B31" s="91" t="s">
        <v>68</v>
      </c>
      <c r="C31" s="92" t="s">
        <v>69</v>
      </c>
      <c r="D31" s="76">
        <v>0</v>
      </c>
      <c r="E31" s="76">
        <v>0</v>
      </c>
      <c r="F31" s="80">
        <v>110000</v>
      </c>
      <c r="G31" s="76">
        <v>0</v>
      </c>
      <c r="H31" s="134">
        <v>110000</v>
      </c>
      <c r="I31" s="76">
        <v>0</v>
      </c>
      <c r="J31" s="80">
        <v>184000</v>
      </c>
      <c r="K31" s="76">
        <v>0</v>
      </c>
      <c r="L31" s="80">
        <f>SUM(J31:K31)</f>
        <v>184000</v>
      </c>
    </row>
    <row r="32" spans="1:12" ht="25.5">
      <c r="A32" s="87" t="s">
        <v>7</v>
      </c>
      <c r="B32" s="91">
        <v>45</v>
      </c>
      <c r="C32" s="92" t="s">
        <v>67</v>
      </c>
      <c r="D32" s="76">
        <f aca="true" t="shared" si="2" ref="D32:L32">D31</f>
        <v>0</v>
      </c>
      <c r="E32" s="76">
        <f t="shared" si="2"/>
        <v>0</v>
      </c>
      <c r="F32" s="80">
        <f t="shared" si="2"/>
        <v>110000</v>
      </c>
      <c r="G32" s="76">
        <f t="shared" si="2"/>
        <v>0</v>
      </c>
      <c r="H32" s="134">
        <f t="shared" si="2"/>
        <v>110000</v>
      </c>
      <c r="I32" s="76">
        <f t="shared" si="2"/>
        <v>0</v>
      </c>
      <c r="J32" s="80">
        <f t="shared" si="2"/>
        <v>184000</v>
      </c>
      <c r="K32" s="76">
        <f t="shared" si="2"/>
        <v>0</v>
      </c>
      <c r="L32" s="80">
        <f t="shared" si="2"/>
        <v>184000</v>
      </c>
    </row>
    <row r="33" spans="1:12" ht="13.5" customHeight="1">
      <c r="A33" s="87" t="s">
        <v>7</v>
      </c>
      <c r="B33" s="95">
        <v>0.003</v>
      </c>
      <c r="C33" s="89" t="s">
        <v>43</v>
      </c>
      <c r="D33" s="109">
        <f aca="true" t="shared" si="3" ref="D33:L33">D28+D32</f>
        <v>0</v>
      </c>
      <c r="E33" s="109">
        <f t="shared" si="3"/>
        <v>0</v>
      </c>
      <c r="F33" s="110">
        <f t="shared" si="3"/>
        <v>218000</v>
      </c>
      <c r="G33" s="110">
        <f t="shared" si="3"/>
        <v>6935</v>
      </c>
      <c r="H33" s="110">
        <f t="shared" si="3"/>
        <v>218000</v>
      </c>
      <c r="I33" s="110">
        <f t="shared" si="3"/>
        <v>6935</v>
      </c>
      <c r="J33" s="110">
        <f t="shared" si="3"/>
        <v>347000</v>
      </c>
      <c r="K33" s="113">
        <f t="shared" si="3"/>
        <v>7920</v>
      </c>
      <c r="L33" s="113">
        <f t="shared" si="3"/>
        <v>354920</v>
      </c>
    </row>
    <row r="34" spans="1:12" ht="13.5" customHeight="1">
      <c r="A34" s="90" t="s">
        <v>7</v>
      </c>
      <c r="B34" s="105">
        <v>2070</v>
      </c>
      <c r="C34" s="106" t="s">
        <v>64</v>
      </c>
      <c r="D34" s="114">
        <f aca="true" t="shared" si="4" ref="D34:L34">D33</f>
        <v>0</v>
      </c>
      <c r="E34" s="114">
        <f t="shared" si="4"/>
        <v>0</v>
      </c>
      <c r="F34" s="131">
        <f t="shared" si="4"/>
        <v>218000</v>
      </c>
      <c r="G34" s="131">
        <f t="shared" si="4"/>
        <v>6935</v>
      </c>
      <c r="H34" s="131">
        <f t="shared" si="4"/>
        <v>218000</v>
      </c>
      <c r="I34" s="131">
        <f t="shared" si="4"/>
        <v>6935</v>
      </c>
      <c r="J34" s="131">
        <f t="shared" si="4"/>
        <v>347000</v>
      </c>
      <c r="K34" s="115">
        <f t="shared" si="4"/>
        <v>7920</v>
      </c>
      <c r="L34" s="115">
        <f t="shared" si="4"/>
        <v>354920</v>
      </c>
    </row>
    <row r="35" spans="3:12" ht="3.75" customHeight="1">
      <c r="C35" s="9"/>
      <c r="D35" s="60"/>
      <c r="E35" s="60"/>
      <c r="F35" s="60"/>
      <c r="G35" s="60"/>
      <c r="H35" s="60"/>
      <c r="I35" s="60"/>
      <c r="J35" s="60"/>
      <c r="K35" s="60"/>
      <c r="L35" s="60"/>
    </row>
    <row r="36" spans="1:12" ht="12" customHeight="1">
      <c r="A36" s="5" t="s">
        <v>9</v>
      </c>
      <c r="B36" s="26">
        <v>2230</v>
      </c>
      <c r="C36" s="9" t="s">
        <v>51</v>
      </c>
      <c r="F36" s="41"/>
      <c r="G36" s="41"/>
      <c r="J36" s="41"/>
      <c r="K36" s="41"/>
      <c r="L36" s="41"/>
    </row>
    <row r="37" spans="2:12" ht="12" customHeight="1">
      <c r="B37" s="27">
        <v>1</v>
      </c>
      <c r="C37" s="7" t="s">
        <v>44</v>
      </c>
      <c r="F37" s="41"/>
      <c r="G37" s="41"/>
      <c r="J37" s="41"/>
      <c r="K37" s="41"/>
      <c r="L37" s="41"/>
    </row>
    <row r="38" spans="2:12" ht="12" customHeight="1">
      <c r="B38" s="28">
        <v>1.001</v>
      </c>
      <c r="C38" s="9" t="s">
        <v>52</v>
      </c>
      <c r="F38" s="41"/>
      <c r="G38" s="41"/>
      <c r="J38" s="41"/>
      <c r="K38" s="41"/>
      <c r="L38" s="41"/>
    </row>
    <row r="39" spans="2:12" ht="12" customHeight="1">
      <c r="B39" s="29">
        <v>60</v>
      </c>
      <c r="C39" s="7" t="s">
        <v>10</v>
      </c>
      <c r="F39" s="41"/>
      <c r="G39" s="41"/>
      <c r="J39" s="41"/>
      <c r="K39" s="41"/>
      <c r="L39" s="41"/>
    </row>
    <row r="40" spans="2:12" ht="12" customHeight="1">
      <c r="B40" s="135" t="s">
        <v>11</v>
      </c>
      <c r="C40" s="7" t="s">
        <v>42</v>
      </c>
      <c r="D40" s="136">
        <v>6332</v>
      </c>
      <c r="E40" s="136">
        <v>10558</v>
      </c>
      <c r="F40" s="107">
        <v>7477</v>
      </c>
      <c r="G40" s="136">
        <v>10332</v>
      </c>
      <c r="H40" s="136">
        <v>7477</v>
      </c>
      <c r="I40" s="136">
        <v>10332</v>
      </c>
      <c r="J40" s="107">
        <v>10300</v>
      </c>
      <c r="K40" s="136">
        <f>10886+1320</f>
        <v>12206</v>
      </c>
      <c r="L40" s="42">
        <f>SUM(J40:K40)</f>
        <v>22506</v>
      </c>
    </row>
    <row r="41" spans="2:12" ht="12" customHeight="1">
      <c r="B41" s="135" t="s">
        <v>12</v>
      </c>
      <c r="C41" s="7" t="s">
        <v>13</v>
      </c>
      <c r="D41" s="107">
        <v>339</v>
      </c>
      <c r="E41" s="136">
        <v>110</v>
      </c>
      <c r="F41" s="107">
        <v>1</v>
      </c>
      <c r="G41" s="136">
        <v>120</v>
      </c>
      <c r="H41" s="107">
        <v>1</v>
      </c>
      <c r="I41" s="136">
        <v>120</v>
      </c>
      <c r="J41" s="73">
        <v>0</v>
      </c>
      <c r="K41" s="136">
        <v>120</v>
      </c>
      <c r="L41" s="42">
        <f>SUM(J41:K41)</f>
        <v>120</v>
      </c>
    </row>
    <row r="42" spans="2:12" ht="12" customHeight="1">
      <c r="B42" s="135" t="s">
        <v>14</v>
      </c>
      <c r="C42" s="7" t="s">
        <v>15</v>
      </c>
      <c r="D42" s="136">
        <v>2245</v>
      </c>
      <c r="E42" s="136">
        <v>513</v>
      </c>
      <c r="F42" s="107">
        <v>650</v>
      </c>
      <c r="G42" s="136">
        <v>566</v>
      </c>
      <c r="H42" s="136">
        <v>650</v>
      </c>
      <c r="I42" s="136">
        <v>566</v>
      </c>
      <c r="J42" s="107">
        <f>3000+900</f>
        <v>3900</v>
      </c>
      <c r="K42" s="136">
        <v>566</v>
      </c>
      <c r="L42" s="42">
        <f>SUM(J42:K42)</f>
        <v>4466</v>
      </c>
    </row>
    <row r="43" spans="1:12" ht="12" customHeight="1">
      <c r="A43" s="5" t="s">
        <v>7</v>
      </c>
      <c r="B43" s="29">
        <v>60</v>
      </c>
      <c r="C43" s="7" t="s">
        <v>10</v>
      </c>
      <c r="D43" s="116">
        <f aca="true" t="shared" si="5" ref="D43:L43">SUM(D40:D42)</f>
        <v>8916</v>
      </c>
      <c r="E43" s="116">
        <f t="shared" si="5"/>
        <v>11181</v>
      </c>
      <c r="F43" s="116">
        <f t="shared" si="5"/>
        <v>8128</v>
      </c>
      <c r="G43" s="116">
        <f t="shared" si="5"/>
        <v>11018</v>
      </c>
      <c r="H43" s="116">
        <f t="shared" si="5"/>
        <v>8128</v>
      </c>
      <c r="I43" s="116">
        <f t="shared" si="5"/>
        <v>11018</v>
      </c>
      <c r="J43" s="110">
        <f t="shared" si="5"/>
        <v>14200</v>
      </c>
      <c r="K43" s="116">
        <f t="shared" si="5"/>
        <v>12892</v>
      </c>
      <c r="L43" s="116">
        <f t="shared" si="5"/>
        <v>27092</v>
      </c>
    </row>
    <row r="44" spans="1:12" ht="12" customHeight="1">
      <c r="A44" s="2" t="s">
        <v>7</v>
      </c>
      <c r="B44" s="65">
        <v>1.001</v>
      </c>
      <c r="C44" s="40" t="s">
        <v>52</v>
      </c>
      <c r="D44" s="116">
        <f aca="true" t="shared" si="6" ref="D44:L44">D43</f>
        <v>8916</v>
      </c>
      <c r="E44" s="116">
        <f t="shared" si="6"/>
        <v>11181</v>
      </c>
      <c r="F44" s="110">
        <f t="shared" si="6"/>
        <v>8128</v>
      </c>
      <c r="G44" s="116">
        <f t="shared" si="6"/>
        <v>11018</v>
      </c>
      <c r="H44" s="116">
        <f t="shared" si="6"/>
        <v>8128</v>
      </c>
      <c r="I44" s="116">
        <f t="shared" si="6"/>
        <v>11018</v>
      </c>
      <c r="J44" s="110">
        <f t="shared" si="6"/>
        <v>14200</v>
      </c>
      <c r="K44" s="116">
        <f t="shared" si="6"/>
        <v>12892</v>
      </c>
      <c r="L44" s="116">
        <f t="shared" si="6"/>
        <v>27092</v>
      </c>
    </row>
    <row r="45" spans="1:12" ht="12.75">
      <c r="A45" s="2"/>
      <c r="B45" s="65"/>
      <c r="C45" s="40"/>
      <c r="D45" s="44"/>
      <c r="E45" s="44"/>
      <c r="F45" s="44"/>
      <c r="G45" s="44"/>
      <c r="H45" s="44"/>
      <c r="I45" s="44"/>
      <c r="J45" s="44"/>
      <c r="K45" s="44"/>
      <c r="L45" s="44"/>
    </row>
    <row r="46" spans="2:12" ht="12.75">
      <c r="B46" s="30">
        <v>1.8</v>
      </c>
      <c r="C46" s="9" t="s">
        <v>22</v>
      </c>
      <c r="D46" s="44"/>
      <c r="E46" s="44"/>
      <c r="F46" s="44"/>
      <c r="G46" s="44"/>
      <c r="H46" s="44"/>
      <c r="I46" s="44"/>
      <c r="J46" s="44"/>
      <c r="K46" s="44"/>
      <c r="L46" s="44"/>
    </row>
    <row r="47" spans="2:12" ht="25.5">
      <c r="B47" s="31">
        <v>61</v>
      </c>
      <c r="C47" s="10" t="s">
        <v>23</v>
      </c>
      <c r="D47" s="44"/>
      <c r="E47" s="44"/>
      <c r="F47" s="44"/>
      <c r="G47" s="44"/>
      <c r="H47" s="44"/>
      <c r="I47" s="44"/>
      <c r="J47" s="44"/>
      <c r="K47" s="44"/>
      <c r="L47" s="44"/>
    </row>
    <row r="48" spans="2:12" ht="12.75">
      <c r="B48" s="137" t="s">
        <v>24</v>
      </c>
      <c r="C48" s="7" t="s">
        <v>25</v>
      </c>
      <c r="D48" s="75">
        <v>0</v>
      </c>
      <c r="E48" s="75">
        <v>0</v>
      </c>
      <c r="F48" s="62">
        <v>1500</v>
      </c>
      <c r="G48" s="75">
        <v>0</v>
      </c>
      <c r="H48" s="62">
        <v>1500</v>
      </c>
      <c r="I48" s="75">
        <v>0</v>
      </c>
      <c r="J48" s="75">
        <v>0</v>
      </c>
      <c r="K48" s="75">
        <v>0</v>
      </c>
      <c r="L48" s="75">
        <f>SUM(J48:K48)</f>
        <v>0</v>
      </c>
    </row>
    <row r="49" spans="1:12" ht="12.75">
      <c r="A49" s="5" t="s">
        <v>7</v>
      </c>
      <c r="B49" s="30">
        <v>1.8</v>
      </c>
      <c r="C49" s="9" t="s">
        <v>22</v>
      </c>
      <c r="D49" s="109">
        <f aca="true" t="shared" si="7" ref="D49:L49">D48</f>
        <v>0</v>
      </c>
      <c r="E49" s="109">
        <f t="shared" si="7"/>
        <v>0</v>
      </c>
      <c r="F49" s="110">
        <f t="shared" si="7"/>
        <v>1500</v>
      </c>
      <c r="G49" s="109">
        <f t="shared" si="7"/>
        <v>0</v>
      </c>
      <c r="H49" s="110">
        <f t="shared" si="7"/>
        <v>1500</v>
      </c>
      <c r="I49" s="109">
        <f t="shared" si="7"/>
        <v>0</v>
      </c>
      <c r="J49" s="109">
        <f t="shared" si="7"/>
        <v>0</v>
      </c>
      <c r="K49" s="109">
        <f t="shared" si="7"/>
        <v>0</v>
      </c>
      <c r="L49" s="109">
        <f t="shared" si="7"/>
        <v>0</v>
      </c>
    </row>
    <row r="50" spans="1:12" ht="12.75">
      <c r="A50" s="5" t="s">
        <v>7</v>
      </c>
      <c r="B50" s="27">
        <v>1</v>
      </c>
      <c r="C50" s="7" t="s">
        <v>44</v>
      </c>
      <c r="D50" s="116">
        <f aca="true" t="shared" si="8" ref="D50:L50">D44+D48</f>
        <v>8916</v>
      </c>
      <c r="E50" s="116">
        <f t="shared" si="8"/>
        <v>11181</v>
      </c>
      <c r="F50" s="110">
        <f t="shared" si="8"/>
        <v>9628</v>
      </c>
      <c r="G50" s="116">
        <f t="shared" si="8"/>
        <v>11018</v>
      </c>
      <c r="H50" s="116">
        <f t="shared" si="8"/>
        <v>9628</v>
      </c>
      <c r="I50" s="116">
        <f t="shared" si="8"/>
        <v>11018</v>
      </c>
      <c r="J50" s="110">
        <f t="shared" si="8"/>
        <v>14200</v>
      </c>
      <c r="K50" s="116">
        <f t="shared" si="8"/>
        <v>12892</v>
      </c>
      <c r="L50" s="116">
        <f t="shared" si="8"/>
        <v>27092</v>
      </c>
    </row>
    <row r="51" spans="2:12" ht="12.75">
      <c r="B51" s="27"/>
      <c r="C51" s="7"/>
      <c r="D51" s="43"/>
      <c r="E51" s="43"/>
      <c r="F51" s="43"/>
      <c r="G51" s="43"/>
      <c r="H51" s="43"/>
      <c r="I51" s="43"/>
      <c r="J51" s="43"/>
      <c r="K51" s="43"/>
      <c r="L51" s="43"/>
    </row>
    <row r="52" spans="1:12" ht="12.75">
      <c r="A52" s="11"/>
      <c r="B52" s="32">
        <v>3</v>
      </c>
      <c r="C52" s="12" t="s">
        <v>43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2.75">
      <c r="A53" s="11"/>
      <c r="B53" s="33">
        <v>3.101</v>
      </c>
      <c r="C53" s="13" t="s">
        <v>17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25.5">
      <c r="A54" s="11"/>
      <c r="B54" s="34">
        <v>60</v>
      </c>
      <c r="C54" s="14" t="s">
        <v>79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2.75">
      <c r="A55" s="11"/>
      <c r="B55" s="1" t="s">
        <v>11</v>
      </c>
      <c r="C55" s="14" t="s">
        <v>42</v>
      </c>
      <c r="D55" s="132">
        <v>5846</v>
      </c>
      <c r="E55" s="132">
        <v>8238</v>
      </c>
      <c r="F55" s="132">
        <v>9096</v>
      </c>
      <c r="G55" s="138">
        <v>23119</v>
      </c>
      <c r="H55" s="138">
        <v>9096</v>
      </c>
      <c r="I55" s="138">
        <v>23119</v>
      </c>
      <c r="J55" s="132">
        <v>11700</v>
      </c>
      <c r="K55" s="138">
        <f>10469+1518</f>
        <v>11987</v>
      </c>
      <c r="L55" s="117">
        <f aca="true" t="shared" si="9" ref="L55:L61">SUM(J55:K55)</f>
        <v>23687</v>
      </c>
    </row>
    <row r="56" spans="1:12" ht="12.75">
      <c r="A56" s="11"/>
      <c r="B56" s="1" t="s">
        <v>18</v>
      </c>
      <c r="C56" s="14" t="s">
        <v>41</v>
      </c>
      <c r="D56" s="127">
        <v>0</v>
      </c>
      <c r="E56" s="132">
        <v>535</v>
      </c>
      <c r="F56" s="132">
        <v>158</v>
      </c>
      <c r="G56" s="138">
        <v>550</v>
      </c>
      <c r="H56" s="138">
        <v>158</v>
      </c>
      <c r="I56" s="138">
        <v>550</v>
      </c>
      <c r="J56" s="132">
        <v>300</v>
      </c>
      <c r="K56" s="138">
        <v>471</v>
      </c>
      <c r="L56" s="117">
        <f t="shared" si="9"/>
        <v>771</v>
      </c>
    </row>
    <row r="57" spans="1:12" ht="12.75">
      <c r="A57" s="11"/>
      <c r="B57" s="1" t="s">
        <v>12</v>
      </c>
      <c r="C57" s="14" t="s">
        <v>13</v>
      </c>
      <c r="D57" s="107">
        <v>166</v>
      </c>
      <c r="E57" s="132">
        <v>32</v>
      </c>
      <c r="F57" s="107">
        <v>1</v>
      </c>
      <c r="G57" s="136">
        <v>35</v>
      </c>
      <c r="H57" s="107">
        <v>1</v>
      </c>
      <c r="I57" s="138">
        <v>35</v>
      </c>
      <c r="J57" s="73">
        <v>0</v>
      </c>
      <c r="K57" s="136">
        <v>35</v>
      </c>
      <c r="L57" s="117">
        <f t="shared" si="9"/>
        <v>35</v>
      </c>
    </row>
    <row r="58" spans="1:12" ht="12.75">
      <c r="A58" s="11"/>
      <c r="B58" s="1" t="s">
        <v>14</v>
      </c>
      <c r="C58" s="12" t="s">
        <v>15</v>
      </c>
      <c r="D58" s="62">
        <v>300</v>
      </c>
      <c r="E58" s="133">
        <v>105</v>
      </c>
      <c r="F58" s="62">
        <v>1</v>
      </c>
      <c r="G58" s="136">
        <v>115</v>
      </c>
      <c r="H58" s="62">
        <v>1</v>
      </c>
      <c r="I58" s="139">
        <v>115</v>
      </c>
      <c r="J58" s="75">
        <v>0</v>
      </c>
      <c r="K58" s="136">
        <v>115</v>
      </c>
      <c r="L58" s="47">
        <f t="shared" si="9"/>
        <v>115</v>
      </c>
    </row>
    <row r="59" spans="1:12" ht="12.75">
      <c r="A59" s="11"/>
      <c r="B59" s="1" t="s">
        <v>19</v>
      </c>
      <c r="C59" s="14" t="s">
        <v>53</v>
      </c>
      <c r="D59" s="73">
        <v>0</v>
      </c>
      <c r="E59" s="107">
        <v>81</v>
      </c>
      <c r="F59" s="107">
        <v>1</v>
      </c>
      <c r="G59" s="136">
        <v>120</v>
      </c>
      <c r="H59" s="107">
        <v>1</v>
      </c>
      <c r="I59" s="140">
        <v>120</v>
      </c>
      <c r="J59" s="107">
        <v>600</v>
      </c>
      <c r="K59" s="136">
        <v>120</v>
      </c>
      <c r="L59" s="117">
        <f t="shared" si="9"/>
        <v>720</v>
      </c>
    </row>
    <row r="60" spans="1:12" ht="12.75">
      <c r="A60" s="11"/>
      <c r="B60" s="1" t="s">
        <v>20</v>
      </c>
      <c r="C60" s="12" t="s">
        <v>21</v>
      </c>
      <c r="D60" s="73">
        <v>0</v>
      </c>
      <c r="E60" s="107">
        <v>468</v>
      </c>
      <c r="F60" s="107">
        <v>1</v>
      </c>
      <c r="G60" s="140">
        <v>2880</v>
      </c>
      <c r="H60" s="140">
        <v>1</v>
      </c>
      <c r="I60" s="140">
        <v>2880</v>
      </c>
      <c r="J60" s="107">
        <v>5000</v>
      </c>
      <c r="K60" s="140">
        <v>2880</v>
      </c>
      <c r="L60" s="117">
        <f t="shared" si="9"/>
        <v>7880</v>
      </c>
    </row>
    <row r="61" spans="1:12" ht="25.5">
      <c r="A61" s="64"/>
      <c r="B61" s="141" t="s">
        <v>57</v>
      </c>
      <c r="C61" s="111" t="s">
        <v>71</v>
      </c>
      <c r="D61" s="62">
        <v>562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f t="shared" si="9"/>
        <v>0</v>
      </c>
    </row>
    <row r="62" spans="1:12" ht="25.5">
      <c r="A62" s="64" t="s">
        <v>7</v>
      </c>
      <c r="B62" s="78">
        <v>60</v>
      </c>
      <c r="C62" s="12" t="s">
        <v>79</v>
      </c>
      <c r="D62" s="118">
        <f aca="true" t="shared" si="10" ref="D62:L62">SUM(D55:D61)</f>
        <v>6874</v>
      </c>
      <c r="E62" s="118">
        <f t="shared" si="10"/>
        <v>9459</v>
      </c>
      <c r="F62" s="118">
        <f t="shared" si="10"/>
        <v>9258</v>
      </c>
      <c r="G62" s="118">
        <f t="shared" si="10"/>
        <v>26819</v>
      </c>
      <c r="H62" s="118">
        <f t="shared" si="10"/>
        <v>9258</v>
      </c>
      <c r="I62" s="118">
        <f t="shared" si="10"/>
        <v>26819</v>
      </c>
      <c r="J62" s="110">
        <f t="shared" si="10"/>
        <v>17600</v>
      </c>
      <c r="K62" s="118">
        <f t="shared" si="10"/>
        <v>15608</v>
      </c>
      <c r="L62" s="118">
        <f t="shared" si="10"/>
        <v>33208</v>
      </c>
    </row>
    <row r="63" spans="1:12" ht="12.75">
      <c r="A63" s="64"/>
      <c r="B63" s="78"/>
      <c r="C63" s="12"/>
      <c r="D63" s="47"/>
      <c r="E63" s="47"/>
      <c r="F63" s="47"/>
      <c r="G63" s="47"/>
      <c r="H63" s="47"/>
      <c r="I63" s="47"/>
      <c r="J63" s="47"/>
      <c r="K63" s="47"/>
      <c r="L63" s="47"/>
    </row>
    <row r="64" spans="1:12" ht="12.75">
      <c r="A64" s="79"/>
      <c r="B64" s="78">
        <v>61</v>
      </c>
      <c r="C64" s="12" t="s">
        <v>90</v>
      </c>
      <c r="D64" s="47"/>
      <c r="E64" s="47"/>
      <c r="F64" s="47"/>
      <c r="G64" s="47"/>
      <c r="H64" s="47"/>
      <c r="I64" s="47"/>
      <c r="J64" s="47"/>
      <c r="K64" s="47"/>
      <c r="L64" s="47"/>
    </row>
    <row r="65" spans="1:12" ht="12.75">
      <c r="A65" s="142"/>
      <c r="B65" s="143" t="s">
        <v>45</v>
      </c>
      <c r="C65" s="112" t="s">
        <v>42</v>
      </c>
      <c r="D65" s="76">
        <v>0</v>
      </c>
      <c r="E65" s="76">
        <v>0</v>
      </c>
      <c r="F65" s="80">
        <v>4199</v>
      </c>
      <c r="G65" s="76">
        <v>0</v>
      </c>
      <c r="H65" s="80">
        <v>4199</v>
      </c>
      <c r="I65" s="76">
        <v>0</v>
      </c>
      <c r="J65" s="80">
        <v>6200</v>
      </c>
      <c r="K65" s="80">
        <v>1087</v>
      </c>
      <c r="L65" s="80">
        <f>SUM(J65:K65)</f>
        <v>7287</v>
      </c>
    </row>
    <row r="66" spans="1:12" ht="12.75">
      <c r="A66" s="79"/>
      <c r="B66" s="141" t="s">
        <v>86</v>
      </c>
      <c r="C66" s="12" t="s">
        <v>41</v>
      </c>
      <c r="D66" s="75"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62">
        <v>143</v>
      </c>
      <c r="L66" s="62">
        <f>SUM(J66:K66)</f>
        <v>143</v>
      </c>
    </row>
    <row r="67" spans="1:12" ht="12.75">
      <c r="A67" s="50"/>
      <c r="B67" s="1" t="s">
        <v>24</v>
      </c>
      <c r="C67" s="14" t="s">
        <v>25</v>
      </c>
      <c r="D67" s="75">
        <v>0</v>
      </c>
      <c r="E67" s="75">
        <v>0</v>
      </c>
      <c r="F67" s="62">
        <v>1</v>
      </c>
      <c r="G67" s="75">
        <v>0</v>
      </c>
      <c r="H67" s="62">
        <v>1</v>
      </c>
      <c r="I67" s="75">
        <v>0</v>
      </c>
      <c r="J67" s="62">
        <v>3500</v>
      </c>
      <c r="K67" s="75">
        <v>0</v>
      </c>
      <c r="L67" s="62">
        <f>SUM(J67:K67)</f>
        <v>3500</v>
      </c>
    </row>
    <row r="68" spans="1:12" ht="12.75">
      <c r="A68" s="11" t="s">
        <v>7</v>
      </c>
      <c r="B68" s="34">
        <v>61</v>
      </c>
      <c r="C68" s="12" t="s">
        <v>90</v>
      </c>
      <c r="D68" s="109">
        <f aca="true" t="shared" si="11" ref="D68:L68">SUM(D65:D67)</f>
        <v>0</v>
      </c>
      <c r="E68" s="109">
        <f t="shared" si="11"/>
        <v>0</v>
      </c>
      <c r="F68" s="110">
        <f t="shared" si="11"/>
        <v>4200</v>
      </c>
      <c r="G68" s="109">
        <f t="shared" si="11"/>
        <v>0</v>
      </c>
      <c r="H68" s="110">
        <f t="shared" si="11"/>
        <v>4200</v>
      </c>
      <c r="I68" s="109">
        <f t="shared" si="11"/>
        <v>0</v>
      </c>
      <c r="J68" s="110">
        <f t="shared" si="11"/>
        <v>9700</v>
      </c>
      <c r="K68" s="110">
        <f t="shared" si="11"/>
        <v>1230</v>
      </c>
      <c r="L68" s="110">
        <f t="shared" si="11"/>
        <v>10930</v>
      </c>
    </row>
    <row r="69" spans="1:12" ht="12.75">
      <c r="A69" s="11"/>
      <c r="B69" s="34"/>
      <c r="C69" s="14"/>
      <c r="D69" s="63"/>
      <c r="E69" s="63"/>
      <c r="F69" s="63"/>
      <c r="G69" s="63"/>
      <c r="H69" s="49"/>
      <c r="I69" s="63"/>
      <c r="J69" s="63"/>
      <c r="K69" s="63"/>
      <c r="L69" s="63"/>
    </row>
    <row r="70" spans="1:12" ht="12.75">
      <c r="A70" s="64"/>
      <c r="B70" s="78">
        <v>62</v>
      </c>
      <c r="C70" s="12" t="s">
        <v>91</v>
      </c>
      <c r="D70" s="62"/>
      <c r="E70" s="62"/>
      <c r="F70" s="62"/>
      <c r="G70" s="62"/>
      <c r="H70" s="47"/>
      <c r="I70" s="62"/>
      <c r="J70" s="62"/>
      <c r="K70" s="62"/>
      <c r="L70" s="62"/>
    </row>
    <row r="71" spans="1:12" ht="12.75">
      <c r="A71" s="64"/>
      <c r="B71" s="141" t="s">
        <v>47</v>
      </c>
      <c r="C71" s="12" t="s">
        <v>42</v>
      </c>
      <c r="D71" s="75">
        <v>0</v>
      </c>
      <c r="E71" s="75">
        <v>0</v>
      </c>
      <c r="F71" s="62">
        <v>4549</v>
      </c>
      <c r="G71" s="75">
        <v>0</v>
      </c>
      <c r="H71" s="62">
        <v>4549</v>
      </c>
      <c r="I71" s="75">
        <v>0</v>
      </c>
      <c r="J71" s="62">
        <v>5700</v>
      </c>
      <c r="K71" s="62">
        <v>3294</v>
      </c>
      <c r="L71" s="62">
        <f>SUM(J71:K71)</f>
        <v>8994</v>
      </c>
    </row>
    <row r="72" spans="1:12" ht="12.75">
      <c r="A72" s="64"/>
      <c r="B72" s="141" t="s">
        <v>48</v>
      </c>
      <c r="C72" s="12" t="s">
        <v>25</v>
      </c>
      <c r="D72" s="75">
        <v>0</v>
      </c>
      <c r="E72" s="75">
        <v>0</v>
      </c>
      <c r="F72" s="62">
        <v>1</v>
      </c>
      <c r="G72" s="75">
        <v>0</v>
      </c>
      <c r="H72" s="62">
        <v>1</v>
      </c>
      <c r="I72" s="75">
        <v>0</v>
      </c>
      <c r="J72" s="75">
        <v>0</v>
      </c>
      <c r="K72" s="75">
        <v>0</v>
      </c>
      <c r="L72" s="75">
        <f>SUM(J72:K72)</f>
        <v>0</v>
      </c>
    </row>
    <row r="73" spans="1:12" ht="12.75">
      <c r="A73" s="64" t="s">
        <v>7</v>
      </c>
      <c r="B73" s="78">
        <v>62</v>
      </c>
      <c r="C73" s="12" t="s">
        <v>91</v>
      </c>
      <c r="D73" s="109">
        <f aca="true" t="shared" si="12" ref="D73:L73">SUM(D71:D72)</f>
        <v>0</v>
      </c>
      <c r="E73" s="109">
        <f t="shared" si="12"/>
        <v>0</v>
      </c>
      <c r="F73" s="110">
        <f t="shared" si="12"/>
        <v>4550</v>
      </c>
      <c r="G73" s="109">
        <f t="shared" si="12"/>
        <v>0</v>
      </c>
      <c r="H73" s="110">
        <f t="shared" si="12"/>
        <v>4550</v>
      </c>
      <c r="I73" s="109">
        <f t="shared" si="12"/>
        <v>0</v>
      </c>
      <c r="J73" s="110">
        <f t="shared" si="12"/>
        <v>5700</v>
      </c>
      <c r="K73" s="110">
        <f t="shared" si="12"/>
        <v>3294</v>
      </c>
      <c r="L73" s="110">
        <f t="shared" si="12"/>
        <v>8994</v>
      </c>
    </row>
    <row r="74" spans="1:12" ht="12.75">
      <c r="A74" s="64" t="s">
        <v>7</v>
      </c>
      <c r="B74" s="81">
        <v>3.101</v>
      </c>
      <c r="C74" s="82" t="s">
        <v>17</v>
      </c>
      <c r="D74" s="80">
        <f aca="true" t="shared" si="13" ref="D74:L74">D62+D68+D73</f>
        <v>6874</v>
      </c>
      <c r="E74" s="80">
        <f t="shared" si="13"/>
        <v>9459</v>
      </c>
      <c r="F74" s="80">
        <f t="shared" si="13"/>
        <v>18008</v>
      </c>
      <c r="G74" s="80">
        <f t="shared" si="13"/>
        <v>26819</v>
      </c>
      <c r="H74" s="80">
        <f t="shared" si="13"/>
        <v>18008</v>
      </c>
      <c r="I74" s="80">
        <f t="shared" si="13"/>
        <v>26819</v>
      </c>
      <c r="J74" s="80">
        <f t="shared" si="13"/>
        <v>33000</v>
      </c>
      <c r="K74" s="80">
        <f t="shared" si="13"/>
        <v>20132</v>
      </c>
      <c r="L74" s="80">
        <f t="shared" si="13"/>
        <v>53132</v>
      </c>
    </row>
    <row r="75" spans="1:12" ht="12.75">
      <c r="A75" s="71" t="s">
        <v>7</v>
      </c>
      <c r="B75" s="83">
        <v>2230</v>
      </c>
      <c r="C75" s="72" t="s">
        <v>51</v>
      </c>
      <c r="D75" s="116">
        <f aca="true" t="shared" si="14" ref="D75:L75">D50+D74</f>
        <v>15790</v>
      </c>
      <c r="E75" s="116">
        <f t="shared" si="14"/>
        <v>20640</v>
      </c>
      <c r="F75" s="110">
        <f t="shared" si="14"/>
        <v>27636</v>
      </c>
      <c r="G75" s="116">
        <f t="shared" si="14"/>
        <v>37837</v>
      </c>
      <c r="H75" s="116">
        <f t="shared" si="14"/>
        <v>27636</v>
      </c>
      <c r="I75" s="116">
        <f t="shared" si="14"/>
        <v>37837</v>
      </c>
      <c r="J75" s="110">
        <f t="shared" si="14"/>
        <v>47200</v>
      </c>
      <c r="K75" s="116">
        <f t="shared" si="14"/>
        <v>33024</v>
      </c>
      <c r="L75" s="116">
        <f t="shared" si="14"/>
        <v>80224</v>
      </c>
    </row>
    <row r="76" spans="1:12" ht="12.75">
      <c r="A76" s="22" t="s">
        <v>7</v>
      </c>
      <c r="B76" s="35"/>
      <c r="C76" s="23" t="s">
        <v>8</v>
      </c>
      <c r="D76" s="116">
        <f aca="true" t="shared" si="15" ref="D76:L76">D75+D34</f>
        <v>15790</v>
      </c>
      <c r="E76" s="116">
        <f t="shared" si="15"/>
        <v>20640</v>
      </c>
      <c r="F76" s="116">
        <f t="shared" si="15"/>
        <v>245636</v>
      </c>
      <c r="G76" s="116">
        <f t="shared" si="15"/>
        <v>44772</v>
      </c>
      <c r="H76" s="116">
        <f t="shared" si="15"/>
        <v>245636</v>
      </c>
      <c r="I76" s="116">
        <f t="shared" si="15"/>
        <v>44772</v>
      </c>
      <c r="J76" s="110">
        <f t="shared" si="15"/>
        <v>394200</v>
      </c>
      <c r="K76" s="116">
        <f t="shared" si="15"/>
        <v>40944</v>
      </c>
      <c r="L76" s="116">
        <f t="shared" si="15"/>
        <v>435144</v>
      </c>
    </row>
    <row r="77" spans="1:12" ht="12.75">
      <c r="A77" s="2"/>
      <c r="B77" s="25"/>
      <c r="C77" s="40"/>
      <c r="D77" s="86"/>
      <c r="E77" s="86"/>
      <c r="F77" s="62"/>
      <c r="G77" s="86"/>
      <c r="H77" s="86"/>
      <c r="I77" s="86"/>
      <c r="J77" s="62"/>
      <c r="K77" s="86"/>
      <c r="L77" s="86"/>
    </row>
    <row r="78" spans="3:12" ht="12.75">
      <c r="C78" s="9" t="s">
        <v>33</v>
      </c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2.75">
      <c r="A79" s="11" t="s">
        <v>9</v>
      </c>
      <c r="B79" s="36">
        <v>4059</v>
      </c>
      <c r="C79" s="24" t="s">
        <v>26</v>
      </c>
      <c r="D79" s="48"/>
      <c r="E79" s="48"/>
      <c r="F79" s="48"/>
      <c r="G79" s="48"/>
      <c r="H79" s="48"/>
      <c r="I79" s="48"/>
      <c r="J79" s="48"/>
      <c r="K79" s="48"/>
      <c r="L79" s="48"/>
    </row>
    <row r="80" spans="2:12" ht="12.75">
      <c r="B80" s="37">
        <v>1</v>
      </c>
      <c r="C80" s="15" t="s">
        <v>27</v>
      </c>
      <c r="D80" s="48"/>
      <c r="E80" s="48"/>
      <c r="F80" s="48"/>
      <c r="G80" s="48"/>
      <c r="H80" s="48"/>
      <c r="I80" s="48"/>
      <c r="J80" s="48"/>
      <c r="K80" s="48"/>
      <c r="L80" s="48"/>
    </row>
    <row r="81" spans="2:12" ht="12.75">
      <c r="B81" s="33">
        <v>1.051</v>
      </c>
      <c r="C81" s="9" t="s">
        <v>28</v>
      </c>
      <c r="D81" s="48"/>
      <c r="E81" s="48"/>
      <c r="F81" s="48"/>
      <c r="G81" s="48"/>
      <c r="H81" s="48"/>
      <c r="I81" s="48"/>
      <c r="J81" s="48"/>
      <c r="K81" s="48"/>
      <c r="L81" s="48"/>
    </row>
    <row r="82" spans="2:12" ht="12.75">
      <c r="B82" s="16">
        <v>61</v>
      </c>
      <c r="C82" s="7" t="s">
        <v>29</v>
      </c>
      <c r="D82" s="48"/>
      <c r="E82" s="48"/>
      <c r="F82" s="48"/>
      <c r="G82" s="48"/>
      <c r="H82" s="48"/>
      <c r="I82" s="48"/>
      <c r="J82" s="48"/>
      <c r="K82" s="48"/>
      <c r="L82" s="48"/>
    </row>
    <row r="83" spans="1:12" ht="12.75">
      <c r="A83" s="2"/>
      <c r="B83" s="38" t="s">
        <v>30</v>
      </c>
      <c r="C83" s="12" t="s">
        <v>39</v>
      </c>
      <c r="D83" s="75">
        <v>0</v>
      </c>
      <c r="E83" s="75">
        <v>0</v>
      </c>
      <c r="F83" s="62">
        <v>1800</v>
      </c>
      <c r="G83" s="75">
        <v>0</v>
      </c>
      <c r="H83" s="62">
        <v>1800</v>
      </c>
      <c r="I83" s="75">
        <v>0</v>
      </c>
      <c r="J83" s="75">
        <v>0</v>
      </c>
      <c r="K83" s="75">
        <v>0</v>
      </c>
      <c r="L83" s="75">
        <f>SUM(J83:K83)</f>
        <v>0</v>
      </c>
    </row>
    <row r="84" spans="1:12" ht="12.75">
      <c r="A84" s="2" t="s">
        <v>7</v>
      </c>
      <c r="B84" s="25">
        <v>61</v>
      </c>
      <c r="C84" s="61" t="s">
        <v>29</v>
      </c>
      <c r="D84" s="76">
        <f aca="true" t="shared" si="16" ref="D84:L84">SUM(D83:D83)</f>
        <v>0</v>
      </c>
      <c r="E84" s="76">
        <f t="shared" si="16"/>
        <v>0</v>
      </c>
      <c r="F84" s="80">
        <f t="shared" si="16"/>
        <v>1800</v>
      </c>
      <c r="G84" s="76">
        <f t="shared" si="16"/>
        <v>0</v>
      </c>
      <c r="H84" s="80">
        <f t="shared" si="16"/>
        <v>1800</v>
      </c>
      <c r="I84" s="76">
        <f t="shared" si="16"/>
        <v>0</v>
      </c>
      <c r="J84" s="76">
        <f t="shared" si="16"/>
        <v>0</v>
      </c>
      <c r="K84" s="76">
        <f t="shared" si="16"/>
        <v>0</v>
      </c>
      <c r="L84" s="76">
        <f t="shared" si="16"/>
        <v>0</v>
      </c>
    </row>
    <row r="85" spans="1:12" ht="12.75">
      <c r="A85" s="2"/>
      <c r="B85" s="38"/>
      <c r="C85" s="40"/>
      <c r="D85" s="44"/>
      <c r="E85" s="44"/>
      <c r="F85" s="44"/>
      <c r="G85" s="44"/>
      <c r="H85" s="44"/>
      <c r="I85" s="44"/>
      <c r="J85" s="44"/>
      <c r="K85" s="44"/>
      <c r="L85" s="44"/>
    </row>
    <row r="86" spans="2:12" ht="12.75">
      <c r="B86" s="16">
        <v>62</v>
      </c>
      <c r="C86" s="7" t="s">
        <v>31</v>
      </c>
      <c r="D86" s="48"/>
      <c r="E86" s="48"/>
      <c r="F86" s="48"/>
      <c r="G86" s="48"/>
      <c r="H86" s="48"/>
      <c r="I86" s="48"/>
      <c r="J86" s="48"/>
      <c r="K86" s="48"/>
      <c r="L86" s="48"/>
    </row>
    <row r="87" spans="2:12" ht="12.75">
      <c r="B87" s="38" t="s">
        <v>32</v>
      </c>
      <c r="C87" s="12" t="s">
        <v>39</v>
      </c>
      <c r="D87" s="73">
        <v>0</v>
      </c>
      <c r="E87" s="73">
        <v>0</v>
      </c>
      <c r="F87" s="107">
        <v>8200</v>
      </c>
      <c r="G87" s="73">
        <v>0</v>
      </c>
      <c r="H87" s="107">
        <v>8200</v>
      </c>
      <c r="I87" s="73">
        <v>0</v>
      </c>
      <c r="J87" s="73">
        <v>0</v>
      </c>
      <c r="K87" s="73">
        <v>0</v>
      </c>
      <c r="L87" s="73">
        <f>SUM(J87:K87)</f>
        <v>0</v>
      </c>
    </row>
    <row r="88" spans="1:12" ht="12.75">
      <c r="A88" s="5" t="s">
        <v>7</v>
      </c>
      <c r="B88" s="16">
        <v>62</v>
      </c>
      <c r="C88" s="61" t="s">
        <v>31</v>
      </c>
      <c r="D88" s="109">
        <f aca="true" t="shared" si="17" ref="D88:L88">SUM(D87:D87)</f>
        <v>0</v>
      </c>
      <c r="E88" s="109">
        <f t="shared" si="17"/>
        <v>0</v>
      </c>
      <c r="F88" s="110">
        <f t="shared" si="17"/>
        <v>8200</v>
      </c>
      <c r="G88" s="109">
        <f t="shared" si="17"/>
        <v>0</v>
      </c>
      <c r="H88" s="110">
        <f t="shared" si="17"/>
        <v>8200</v>
      </c>
      <c r="I88" s="109">
        <f t="shared" si="17"/>
        <v>0</v>
      </c>
      <c r="J88" s="109">
        <f t="shared" si="17"/>
        <v>0</v>
      </c>
      <c r="K88" s="109">
        <f t="shared" si="17"/>
        <v>0</v>
      </c>
      <c r="L88" s="109">
        <f t="shared" si="17"/>
        <v>0</v>
      </c>
    </row>
    <row r="89" spans="1:12" ht="12.75">
      <c r="A89" s="2"/>
      <c r="B89" s="38"/>
      <c r="C89" s="12"/>
      <c r="D89" s="45"/>
      <c r="E89" s="45"/>
      <c r="F89" s="45"/>
      <c r="G89" s="45"/>
      <c r="H89" s="45"/>
      <c r="I89" s="45"/>
      <c r="J89" s="45"/>
      <c r="K89" s="45"/>
      <c r="L89" s="44"/>
    </row>
    <row r="90" spans="1:12" ht="0.75" customHeight="1">
      <c r="A90" s="2"/>
      <c r="B90" s="38"/>
      <c r="C90" s="12"/>
      <c r="D90" s="45"/>
      <c r="E90" s="45"/>
      <c r="F90" s="45"/>
      <c r="G90" s="45"/>
      <c r="H90" s="45"/>
      <c r="I90" s="45"/>
      <c r="J90" s="45"/>
      <c r="K90" s="45"/>
      <c r="L90" s="44"/>
    </row>
    <row r="91" spans="1:12" ht="25.5">
      <c r="A91" s="2"/>
      <c r="B91" s="84">
        <v>64</v>
      </c>
      <c r="C91" s="85" t="s">
        <v>37</v>
      </c>
      <c r="D91" s="45"/>
      <c r="E91" s="45"/>
      <c r="F91" s="45"/>
      <c r="G91" s="45"/>
      <c r="H91" s="45"/>
      <c r="I91" s="45"/>
      <c r="J91" s="45"/>
      <c r="K91" s="45"/>
      <c r="L91" s="44"/>
    </row>
    <row r="92" spans="2:12" ht="12.75">
      <c r="B92" s="38" t="s">
        <v>49</v>
      </c>
      <c r="C92" s="12" t="s">
        <v>38</v>
      </c>
      <c r="D92" s="75">
        <v>0</v>
      </c>
      <c r="E92" s="75">
        <v>0</v>
      </c>
      <c r="F92" s="62">
        <v>2150</v>
      </c>
      <c r="G92" s="75">
        <v>0</v>
      </c>
      <c r="H92" s="62">
        <v>2150</v>
      </c>
      <c r="I92" s="75">
        <v>0</v>
      </c>
      <c r="J92" s="75">
        <v>0</v>
      </c>
      <c r="K92" s="75">
        <v>0</v>
      </c>
      <c r="L92" s="75">
        <f>SUM(J92:K92)</f>
        <v>0</v>
      </c>
    </row>
    <row r="93" spans="1:12" ht="25.5">
      <c r="A93" s="66" t="s">
        <v>7</v>
      </c>
      <c r="B93" s="84">
        <v>64</v>
      </c>
      <c r="C93" s="85" t="s">
        <v>37</v>
      </c>
      <c r="D93" s="109">
        <f aca="true" t="shared" si="18" ref="D93:L93">SUM(D92:D92)</f>
        <v>0</v>
      </c>
      <c r="E93" s="109">
        <f t="shared" si="18"/>
        <v>0</v>
      </c>
      <c r="F93" s="110">
        <f t="shared" si="18"/>
        <v>2150</v>
      </c>
      <c r="G93" s="109">
        <f t="shared" si="18"/>
        <v>0</v>
      </c>
      <c r="H93" s="110">
        <f t="shared" si="18"/>
        <v>2150</v>
      </c>
      <c r="I93" s="109">
        <f t="shared" si="18"/>
        <v>0</v>
      </c>
      <c r="J93" s="109">
        <f t="shared" si="18"/>
        <v>0</v>
      </c>
      <c r="K93" s="109">
        <f t="shared" si="18"/>
        <v>0</v>
      </c>
      <c r="L93" s="109">
        <f t="shared" si="18"/>
        <v>0</v>
      </c>
    </row>
    <row r="94" spans="1:12" ht="12.75">
      <c r="A94" s="66"/>
      <c r="B94" s="84"/>
      <c r="C94" s="85"/>
      <c r="D94" s="63"/>
      <c r="E94" s="108"/>
      <c r="F94" s="108"/>
      <c r="G94" s="108"/>
      <c r="H94" s="63"/>
      <c r="I94" s="108"/>
      <c r="J94" s="63"/>
      <c r="K94" s="108"/>
      <c r="L94" s="63"/>
    </row>
    <row r="95" spans="1:12" ht="12.75">
      <c r="A95" s="66"/>
      <c r="B95" s="84">
        <v>65</v>
      </c>
      <c r="C95" s="85" t="s">
        <v>81</v>
      </c>
      <c r="D95" s="62"/>
      <c r="E95" s="75"/>
      <c r="F95" s="75"/>
      <c r="G95" s="75"/>
      <c r="H95" s="62"/>
      <c r="I95" s="75"/>
      <c r="J95" s="62"/>
      <c r="K95" s="75"/>
      <c r="L95" s="62"/>
    </row>
    <row r="96" spans="1:12" ht="12.75">
      <c r="A96" s="144"/>
      <c r="B96" s="84" t="s">
        <v>82</v>
      </c>
      <c r="C96" s="12" t="s">
        <v>83</v>
      </c>
      <c r="D96" s="75">
        <v>0</v>
      </c>
      <c r="E96" s="75">
        <v>0</v>
      </c>
      <c r="F96" s="62">
        <v>10000</v>
      </c>
      <c r="G96" s="75">
        <v>0</v>
      </c>
      <c r="H96" s="62">
        <v>10000</v>
      </c>
      <c r="I96" s="75">
        <v>0</v>
      </c>
      <c r="J96" s="75">
        <v>0</v>
      </c>
      <c r="K96" s="75">
        <v>0</v>
      </c>
      <c r="L96" s="75">
        <f>SUM(J96:K96)</f>
        <v>0</v>
      </c>
    </row>
    <row r="97" spans="1:12" ht="12.75">
      <c r="A97" s="2" t="s">
        <v>7</v>
      </c>
      <c r="B97" s="84">
        <v>65</v>
      </c>
      <c r="C97" s="85" t="s">
        <v>81</v>
      </c>
      <c r="D97" s="109">
        <f aca="true" t="shared" si="19" ref="D97:L97">D96</f>
        <v>0</v>
      </c>
      <c r="E97" s="109">
        <f t="shared" si="19"/>
        <v>0</v>
      </c>
      <c r="F97" s="110">
        <f t="shared" si="19"/>
        <v>10000</v>
      </c>
      <c r="G97" s="109">
        <f t="shared" si="19"/>
        <v>0</v>
      </c>
      <c r="H97" s="110">
        <f t="shared" si="19"/>
        <v>10000</v>
      </c>
      <c r="I97" s="109">
        <f t="shared" si="19"/>
        <v>0</v>
      </c>
      <c r="J97" s="109">
        <f t="shared" si="19"/>
        <v>0</v>
      </c>
      <c r="K97" s="109">
        <f t="shared" si="19"/>
        <v>0</v>
      </c>
      <c r="L97" s="109">
        <f t="shared" si="19"/>
        <v>0</v>
      </c>
    </row>
    <row r="98" spans="1:12" ht="12.75">
      <c r="A98" s="71" t="s">
        <v>7</v>
      </c>
      <c r="B98" s="145">
        <v>1.051</v>
      </c>
      <c r="C98" s="72" t="s">
        <v>28</v>
      </c>
      <c r="D98" s="76">
        <f aca="true" t="shared" si="20" ref="D98:I98">D93+D88+D84+D96</f>
        <v>0</v>
      </c>
      <c r="E98" s="76">
        <f t="shared" si="20"/>
        <v>0</v>
      </c>
      <c r="F98" s="80">
        <f t="shared" si="20"/>
        <v>22150</v>
      </c>
      <c r="G98" s="76">
        <f t="shared" si="20"/>
        <v>0</v>
      </c>
      <c r="H98" s="80">
        <f t="shared" si="20"/>
        <v>22150</v>
      </c>
      <c r="I98" s="76">
        <f t="shared" si="20"/>
        <v>0</v>
      </c>
      <c r="J98" s="76">
        <f>J93+J88+J84+J96</f>
        <v>0</v>
      </c>
      <c r="K98" s="76">
        <f>K93+K88+K84+K96</f>
        <v>0</v>
      </c>
      <c r="L98" s="76">
        <f>L93+L88+L84+L96</f>
        <v>0</v>
      </c>
    </row>
    <row r="99" spans="1:12" ht="12.75">
      <c r="A99" s="2" t="s">
        <v>7</v>
      </c>
      <c r="B99" s="101">
        <v>1</v>
      </c>
      <c r="C99" s="102" t="s">
        <v>27</v>
      </c>
      <c r="D99" s="76">
        <f aca="true" t="shared" si="21" ref="D99:L100">D98</f>
        <v>0</v>
      </c>
      <c r="E99" s="76">
        <f t="shared" si="21"/>
        <v>0</v>
      </c>
      <c r="F99" s="80">
        <f t="shared" si="21"/>
        <v>22150</v>
      </c>
      <c r="G99" s="76">
        <f t="shared" si="21"/>
        <v>0</v>
      </c>
      <c r="H99" s="80">
        <f t="shared" si="21"/>
        <v>22150</v>
      </c>
      <c r="I99" s="76">
        <f t="shared" si="21"/>
        <v>0</v>
      </c>
      <c r="J99" s="76">
        <f t="shared" si="21"/>
        <v>0</v>
      </c>
      <c r="K99" s="76">
        <f t="shared" si="21"/>
        <v>0</v>
      </c>
      <c r="L99" s="76">
        <f t="shared" si="21"/>
        <v>0</v>
      </c>
    </row>
    <row r="100" spans="1:12" ht="12.75">
      <c r="A100" s="64" t="s">
        <v>7</v>
      </c>
      <c r="B100" s="103">
        <v>4059</v>
      </c>
      <c r="C100" s="104" t="s">
        <v>26</v>
      </c>
      <c r="D100" s="109">
        <f t="shared" si="21"/>
        <v>0</v>
      </c>
      <c r="E100" s="109">
        <f t="shared" si="21"/>
        <v>0</v>
      </c>
      <c r="F100" s="110">
        <f t="shared" si="21"/>
        <v>22150</v>
      </c>
      <c r="G100" s="109">
        <f t="shared" si="21"/>
        <v>0</v>
      </c>
      <c r="H100" s="110">
        <f t="shared" si="21"/>
        <v>22150</v>
      </c>
      <c r="I100" s="109">
        <f t="shared" si="21"/>
        <v>0</v>
      </c>
      <c r="J100" s="109">
        <f t="shared" si="21"/>
        <v>0</v>
      </c>
      <c r="K100" s="109">
        <f t="shared" si="21"/>
        <v>0</v>
      </c>
      <c r="L100" s="109">
        <f t="shared" si="21"/>
        <v>0</v>
      </c>
    </row>
    <row r="101" spans="1:12" ht="12.75">
      <c r="A101" s="11"/>
      <c r="B101" s="36"/>
      <c r="C101" s="24"/>
      <c r="D101" s="62"/>
      <c r="E101" s="75"/>
      <c r="F101" s="62"/>
      <c r="G101" s="75"/>
      <c r="H101" s="62"/>
      <c r="I101" s="75"/>
      <c r="J101" s="62"/>
      <c r="K101" s="75"/>
      <c r="L101" s="62"/>
    </row>
    <row r="102" spans="1:12" ht="25.5">
      <c r="A102" s="96" t="s">
        <v>9</v>
      </c>
      <c r="B102" s="88">
        <v>6202</v>
      </c>
      <c r="C102" s="97" t="s">
        <v>58</v>
      </c>
      <c r="D102" s="77"/>
      <c r="E102" s="77"/>
      <c r="F102" s="77"/>
      <c r="G102" s="77"/>
      <c r="H102" s="77"/>
      <c r="I102" s="77"/>
      <c r="J102" s="77"/>
      <c r="K102" s="77"/>
      <c r="L102" s="77"/>
    </row>
    <row r="103" spans="1:12" ht="12.75">
      <c r="A103" s="96"/>
      <c r="B103" s="98">
        <v>1</v>
      </c>
      <c r="C103" s="99" t="s">
        <v>59</v>
      </c>
      <c r="D103" s="77"/>
      <c r="E103" s="77"/>
      <c r="F103" s="77"/>
      <c r="G103" s="77"/>
      <c r="H103" s="77"/>
      <c r="I103" s="77"/>
      <c r="J103" s="77"/>
      <c r="K103" s="77"/>
      <c r="L103" s="77"/>
    </row>
    <row r="104" spans="1:12" ht="12.75">
      <c r="A104" s="96"/>
      <c r="B104" s="100">
        <v>1.203</v>
      </c>
      <c r="C104" s="97" t="s">
        <v>60</v>
      </c>
      <c r="D104" s="77"/>
      <c r="E104" s="77"/>
      <c r="F104" s="77"/>
      <c r="G104" s="77"/>
      <c r="H104" s="77"/>
      <c r="I104" s="77"/>
      <c r="J104" s="77"/>
      <c r="K104" s="77"/>
      <c r="L104" s="77"/>
    </row>
    <row r="105" spans="1:12" ht="12.75">
      <c r="A105" s="96"/>
      <c r="B105" s="91">
        <v>60</v>
      </c>
      <c r="C105" s="99" t="s">
        <v>61</v>
      </c>
      <c r="D105" s="77"/>
      <c r="E105" s="77"/>
      <c r="F105" s="77"/>
      <c r="G105" s="77"/>
      <c r="H105" s="77"/>
      <c r="I105" s="77"/>
      <c r="J105" s="77"/>
      <c r="K105" s="77"/>
      <c r="L105" s="77"/>
    </row>
    <row r="106" spans="1:12" ht="12.75">
      <c r="A106" s="91"/>
      <c r="B106" s="91" t="s">
        <v>62</v>
      </c>
      <c r="C106" s="99" t="s">
        <v>63</v>
      </c>
      <c r="D106" s="74">
        <v>0</v>
      </c>
      <c r="E106" s="74">
        <v>0</v>
      </c>
      <c r="F106" s="133">
        <v>50000</v>
      </c>
      <c r="G106" s="74">
        <v>0</v>
      </c>
      <c r="H106" s="133">
        <v>50000</v>
      </c>
      <c r="I106" s="74">
        <v>0</v>
      </c>
      <c r="J106" s="133">
        <v>100000</v>
      </c>
      <c r="K106" s="74">
        <v>0</v>
      </c>
      <c r="L106" s="133">
        <f>SUM(J106:K106)</f>
        <v>100000</v>
      </c>
    </row>
    <row r="107" spans="1:12" ht="12.75">
      <c r="A107" s="96" t="s">
        <v>7</v>
      </c>
      <c r="B107" s="100">
        <v>1.203</v>
      </c>
      <c r="C107" s="97" t="s">
        <v>60</v>
      </c>
      <c r="D107" s="114">
        <f aca="true" t="shared" si="22" ref="D107:L108">D106</f>
        <v>0</v>
      </c>
      <c r="E107" s="114">
        <f t="shared" si="22"/>
        <v>0</v>
      </c>
      <c r="F107" s="131">
        <f t="shared" si="22"/>
        <v>50000</v>
      </c>
      <c r="G107" s="114">
        <f t="shared" si="22"/>
        <v>0</v>
      </c>
      <c r="H107" s="131">
        <f t="shared" si="22"/>
        <v>50000</v>
      </c>
      <c r="I107" s="114">
        <f t="shared" si="22"/>
        <v>0</v>
      </c>
      <c r="J107" s="131">
        <f t="shared" si="22"/>
        <v>100000</v>
      </c>
      <c r="K107" s="114">
        <f t="shared" si="22"/>
        <v>0</v>
      </c>
      <c r="L107" s="131">
        <f t="shared" si="22"/>
        <v>100000</v>
      </c>
    </row>
    <row r="108" spans="1:12" ht="12.75">
      <c r="A108" s="96" t="s">
        <v>7</v>
      </c>
      <c r="B108" s="98">
        <v>1</v>
      </c>
      <c r="C108" s="99" t="s">
        <v>59</v>
      </c>
      <c r="D108" s="114">
        <f t="shared" si="22"/>
        <v>0</v>
      </c>
      <c r="E108" s="114">
        <f t="shared" si="22"/>
        <v>0</v>
      </c>
      <c r="F108" s="131">
        <f t="shared" si="22"/>
        <v>50000</v>
      </c>
      <c r="G108" s="114">
        <f t="shared" si="22"/>
        <v>0</v>
      </c>
      <c r="H108" s="131">
        <f t="shared" si="22"/>
        <v>50000</v>
      </c>
      <c r="I108" s="114">
        <f t="shared" si="22"/>
        <v>0</v>
      </c>
      <c r="J108" s="131">
        <f t="shared" si="22"/>
        <v>100000</v>
      </c>
      <c r="K108" s="114">
        <f t="shared" si="22"/>
        <v>0</v>
      </c>
      <c r="L108" s="131">
        <f t="shared" si="22"/>
        <v>100000</v>
      </c>
    </row>
    <row r="109" spans="1:12" ht="25.5">
      <c r="A109" s="96" t="s">
        <v>7</v>
      </c>
      <c r="B109" s="88">
        <v>6202</v>
      </c>
      <c r="C109" s="97" t="s">
        <v>58</v>
      </c>
      <c r="D109" s="114">
        <f aca="true" t="shared" si="23" ref="D109:L109">D106</f>
        <v>0</v>
      </c>
      <c r="E109" s="114">
        <f t="shared" si="23"/>
        <v>0</v>
      </c>
      <c r="F109" s="131">
        <f t="shared" si="23"/>
        <v>50000</v>
      </c>
      <c r="G109" s="114">
        <f t="shared" si="23"/>
        <v>0</v>
      </c>
      <c r="H109" s="131">
        <f t="shared" si="23"/>
        <v>50000</v>
      </c>
      <c r="I109" s="114">
        <f t="shared" si="23"/>
        <v>0</v>
      </c>
      <c r="J109" s="131">
        <f t="shared" si="23"/>
        <v>100000</v>
      </c>
      <c r="K109" s="114">
        <f t="shared" si="23"/>
        <v>0</v>
      </c>
      <c r="L109" s="131">
        <f t="shared" si="23"/>
        <v>100000</v>
      </c>
    </row>
    <row r="110" spans="1:12" ht="12.75">
      <c r="A110" s="22" t="s">
        <v>7</v>
      </c>
      <c r="B110" s="35"/>
      <c r="C110" s="23" t="s">
        <v>33</v>
      </c>
      <c r="D110" s="109">
        <f aca="true" t="shared" si="24" ref="D110:I110">D100+D109</f>
        <v>0</v>
      </c>
      <c r="E110" s="109">
        <f t="shared" si="24"/>
        <v>0</v>
      </c>
      <c r="F110" s="110">
        <f t="shared" si="24"/>
        <v>72150</v>
      </c>
      <c r="G110" s="109">
        <f t="shared" si="24"/>
        <v>0</v>
      </c>
      <c r="H110" s="110">
        <f t="shared" si="24"/>
        <v>72150</v>
      </c>
      <c r="I110" s="109">
        <f t="shared" si="24"/>
        <v>0</v>
      </c>
      <c r="J110" s="110">
        <f>J100+J109</f>
        <v>100000</v>
      </c>
      <c r="K110" s="109">
        <f>K100+K109</f>
        <v>0</v>
      </c>
      <c r="L110" s="110">
        <f>L100+L109</f>
        <v>100000</v>
      </c>
    </row>
    <row r="111" spans="1:12" ht="12.75">
      <c r="A111" s="22" t="s">
        <v>7</v>
      </c>
      <c r="B111" s="35"/>
      <c r="C111" s="23" t="s">
        <v>0</v>
      </c>
      <c r="D111" s="113">
        <f aca="true" t="shared" si="25" ref="D111:L111">D76+D110</f>
        <v>15790</v>
      </c>
      <c r="E111" s="113">
        <f t="shared" si="25"/>
        <v>20640</v>
      </c>
      <c r="F111" s="113">
        <f t="shared" si="25"/>
        <v>317786</v>
      </c>
      <c r="G111" s="113">
        <f t="shared" si="25"/>
        <v>44772</v>
      </c>
      <c r="H111" s="113">
        <f t="shared" si="25"/>
        <v>317786</v>
      </c>
      <c r="I111" s="113">
        <f t="shared" si="25"/>
        <v>44772</v>
      </c>
      <c r="J111" s="110">
        <f t="shared" si="25"/>
        <v>494200</v>
      </c>
      <c r="K111" s="113">
        <f t="shared" si="25"/>
        <v>40944</v>
      </c>
      <c r="L111" s="113">
        <f t="shared" si="25"/>
        <v>535144</v>
      </c>
    </row>
  </sheetData>
  <sheetProtection/>
  <autoFilter ref="A16:L111"/>
  <mergeCells count="10">
    <mergeCell ref="J15:L15"/>
    <mergeCell ref="H15:I15"/>
    <mergeCell ref="D15:E15"/>
    <mergeCell ref="F15:G15"/>
    <mergeCell ref="A1:L1"/>
    <mergeCell ref="A2:L2"/>
    <mergeCell ref="H14:I14"/>
    <mergeCell ref="J14:L14"/>
    <mergeCell ref="D14:E14"/>
    <mergeCell ref="F14:G14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77" useFirstPageNumber="1" horizontalDpi="600" verticalDpi="600" orientation="landscape" paperSize="9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2013-04-21T09:51:34Z</cp:lastPrinted>
  <dcterms:created xsi:type="dcterms:W3CDTF">2004-06-02T16:19:52Z</dcterms:created>
  <dcterms:modified xsi:type="dcterms:W3CDTF">2013-04-25T02:01:00Z</dcterms:modified>
  <cp:category/>
  <cp:version/>
  <cp:contentType/>
  <cp:contentStatus/>
</cp:coreProperties>
</file>