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Revenue Disbursement" sheetId="4" r:id="rId1"/>
    <sheet name="Sheet1" sheetId="1" state="hidden" r:id="rId2"/>
    <sheet name="Sheet2" sheetId="2" state="hidden" r:id="rId3"/>
    <sheet name="Sheet3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_123Graph_D" localSheetId="0" hidden="1">[1]dem18!#REF!</definedName>
    <definedName name="__123Graph_D" hidden="1">[1]dem18!#REF!</definedName>
    <definedName name="__rec1">[2]Dem1!#REF!</definedName>
    <definedName name="_xlnm._FilterDatabase" localSheetId="0" hidden="1">'Revenue Disbursement'!$A$5:$L$164</definedName>
    <definedName name="_rec1" localSheetId="0">[2]Dem1!#REF!</definedName>
    <definedName name="_Regression_Int" localSheetId="0" hidden="1">1</definedName>
    <definedName name="A" localSheetId="0">'Revenue Disbursement'!#REF!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'Revenue Disbursement'!$A$1:$L$162</definedName>
    <definedName name="Print_Area_MI" localSheetId="0">'Revenue Disbursement'!$C$2:$L$5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14E787EC_14C9_45F2_9DEB_2D0050FCC05D_.wvu.FilterData" localSheetId="0" hidden="1">'Revenue Disbursement'!$A$5:$L$164</definedName>
    <definedName name="Z_239EE218_578E_4317_BEED_14D5D7089E27_.wvu.PrintArea" localSheetId="0" hidden="1">'Revenue Disbursement'!$A$2:$L$5</definedName>
    <definedName name="Z_302A3EA3_AE96_11D5_A646_0050BA3D7AFD_.wvu.PrintArea" localSheetId="0" hidden="1">'Revenue Disbursement'!$A$2:$L$5</definedName>
    <definedName name="Z_36DBA021_0ECB_11D4_8064_004005726899_.wvu.PrintArea" localSheetId="0" hidden="1">'Revenue Disbursement'!#REF!</definedName>
    <definedName name="Z_36EEA6C1_2547_466F_BDC2_E22725C64733_.wvu.FilterData" localSheetId="0" hidden="1">'Revenue Disbursement'!$A$5:$L$164</definedName>
    <definedName name="Z_36EEA6C1_2547_466F_BDC2_E22725C64733_.wvu.PrintArea" localSheetId="0" hidden="1">'Revenue Disbursement'!$A$1:$L$164</definedName>
    <definedName name="Z_7DB28DCE_97DD_4F6D_93F7_C8A48D05C8DC_.wvu.PrintTitles" localSheetId="0" hidden="1">'Revenue Disbursement'!$A$1:$IV$5</definedName>
    <definedName name="Z_93EBE921_AE91_11D5_8685_004005726899_.wvu.PrintArea" localSheetId="0" hidden="1">'Revenue Disbursement'!#REF!</definedName>
    <definedName name="Z_94DA79C1_0FDE_11D5_9579_000021DAEEA2_.wvu.PrintArea" localSheetId="0" hidden="1">'Revenue Disbursement'!#REF!</definedName>
    <definedName name="Z_C868F8C3_16D7_11D5_A68D_81D6213F5331_.wvu.PrintArea" localSheetId="0" hidden="1">'Revenue Disbursement'!#REF!</definedName>
    <definedName name="Z_E5DF37BD_125C_11D5_8DC4_D0F5D88B3549_.wvu.PrintArea" localSheetId="0" hidden="1">'Revenue Disbursement'!#REF!</definedName>
    <definedName name="Z_E65C283C_48EB_4733_B75D_9A6645B26648_.wvu.FilterData" localSheetId="0" hidden="1">'Revenue Disbursement'!$A$5:$L$164</definedName>
    <definedName name="Z_E65C283C_48EB_4733_B75D_9A6645B26648_.wvu.PrintArea" localSheetId="0" hidden="1">'Revenue Disbursement'!$A$1:$L$164</definedName>
    <definedName name="Z_F2F2B1E0_7D19_43DE_8F94_297F3BF3254C_.wvu.FilterData" localSheetId="0" hidden="1">'Revenue Disbursement'!$A$5:$L$164</definedName>
    <definedName name="Z_F2F2B1E0_7D19_43DE_8F94_297F3BF3254C_.wvu.PrintArea" localSheetId="0" hidden="1">'Revenue Disbursement'!$A$1:$L$164</definedName>
    <definedName name="Z_F8ADACC1_164E_11D6_B603_000021DAEEA2_.wvu.PrintArea" localSheetId="0" hidden="1">'Revenue Disbursement'!$A$2:$L$5</definedName>
  </definedNames>
  <calcPr calcId="125725"/>
</workbook>
</file>

<file path=xl/calcChain.xml><?xml version="1.0" encoding="utf-8"?>
<calcChain xmlns="http://schemas.openxmlformats.org/spreadsheetml/2006/main">
  <c r="L157" i="4"/>
  <c r="K157"/>
  <c r="J157"/>
  <c r="I157"/>
  <c r="H157"/>
  <c r="G157"/>
  <c r="F157"/>
  <c r="E157"/>
  <c r="D157"/>
  <c r="L149"/>
  <c r="K149"/>
  <c r="J149"/>
  <c r="I149"/>
  <c r="H149"/>
  <c r="G149"/>
  <c r="F149"/>
  <c r="E149"/>
  <c r="D149"/>
  <c r="K144"/>
  <c r="J144"/>
  <c r="I144"/>
  <c r="H144"/>
  <c r="G144"/>
  <c r="F144"/>
  <c r="E144"/>
  <c r="D144"/>
  <c r="K139"/>
  <c r="J139"/>
  <c r="I139"/>
  <c r="H139"/>
  <c r="G139"/>
  <c r="F139"/>
  <c r="E139"/>
  <c r="D139"/>
  <c r="L133"/>
  <c r="K133"/>
  <c r="J133"/>
  <c r="I133"/>
  <c r="H133"/>
  <c r="G133"/>
  <c r="F133"/>
  <c r="E133"/>
  <c r="D133"/>
  <c r="K128"/>
  <c r="J128"/>
  <c r="L128" s="1"/>
  <c r="I128"/>
  <c r="H128"/>
  <c r="G128"/>
  <c r="F128"/>
  <c r="E128"/>
  <c r="D128"/>
  <c r="L122"/>
  <c r="K122"/>
  <c r="J122"/>
  <c r="I122"/>
  <c r="H122"/>
  <c r="G122"/>
  <c r="F122"/>
  <c r="E122"/>
  <c r="D122"/>
  <c r="K118"/>
  <c r="K158" s="1"/>
  <c r="J118"/>
  <c r="I118"/>
  <c r="H118"/>
  <c r="G118"/>
  <c r="G158" s="1"/>
  <c r="F118"/>
  <c r="E118"/>
  <c r="D118"/>
  <c r="L111"/>
  <c r="K111"/>
  <c r="J111"/>
  <c r="I111"/>
  <c r="H111"/>
  <c r="G111"/>
  <c r="F111"/>
  <c r="E111"/>
  <c r="D111"/>
  <c r="K95"/>
  <c r="J95"/>
  <c r="I95"/>
  <c r="G95"/>
  <c r="E95"/>
  <c r="K90"/>
  <c r="J90"/>
  <c r="L90" s="1"/>
  <c r="I90"/>
  <c r="H90"/>
  <c r="G90"/>
  <c r="F90"/>
  <c r="E90"/>
  <c r="D90"/>
  <c r="L84"/>
  <c r="K84"/>
  <c r="J84"/>
  <c r="I84"/>
  <c r="H84"/>
  <c r="G84"/>
  <c r="F84"/>
  <c r="E84"/>
  <c r="D84"/>
  <c r="L80"/>
  <c r="K80"/>
  <c r="J80"/>
  <c r="I80"/>
  <c r="H80"/>
  <c r="G80"/>
  <c r="F80"/>
  <c r="E80"/>
  <c r="D80"/>
  <c r="L75"/>
  <c r="K75"/>
  <c r="J75"/>
  <c r="I75"/>
  <c r="H75"/>
  <c r="G75"/>
  <c r="F75"/>
  <c r="E75"/>
  <c r="D75"/>
  <c r="K71"/>
  <c r="J71"/>
  <c r="L71" s="1"/>
  <c r="I71"/>
  <c r="H71"/>
  <c r="G71"/>
  <c r="F71"/>
  <c r="E71"/>
  <c r="D71"/>
  <c r="K65"/>
  <c r="J65"/>
  <c r="L65" s="1"/>
  <c r="I65"/>
  <c r="H65"/>
  <c r="G65"/>
  <c r="F65"/>
  <c r="E65"/>
  <c r="D65"/>
  <c r="K60"/>
  <c r="J60"/>
  <c r="I60"/>
  <c r="H60"/>
  <c r="G60"/>
  <c r="F60"/>
  <c r="E60"/>
  <c r="D60"/>
  <c r="L51"/>
  <c r="K51"/>
  <c r="I51"/>
  <c r="H51"/>
  <c r="G51"/>
  <c r="F51"/>
  <c r="E51"/>
  <c r="D51"/>
  <c r="L46"/>
  <c r="K46"/>
  <c r="J46"/>
  <c r="I46"/>
  <c r="H46"/>
  <c r="G46"/>
  <c r="F46"/>
  <c r="E46"/>
  <c r="D46"/>
  <c r="L34"/>
  <c r="K34"/>
  <c r="I34"/>
  <c r="G34"/>
  <c r="E34"/>
  <c r="K28"/>
  <c r="K29" s="1"/>
  <c r="J28"/>
  <c r="I28"/>
  <c r="I29" s="1"/>
  <c r="H28"/>
  <c r="H29" s="1"/>
  <c r="G28"/>
  <c r="G29" s="1"/>
  <c r="F28"/>
  <c r="E28"/>
  <c r="E29" s="1"/>
  <c r="D28"/>
  <c r="D29" s="1"/>
  <c r="L22"/>
  <c r="K22"/>
  <c r="J22"/>
  <c r="J29" s="1"/>
  <c r="I22"/>
  <c r="H22"/>
  <c r="G22"/>
  <c r="F22"/>
  <c r="F29" s="1"/>
  <c r="E22"/>
  <c r="D22"/>
  <c r="K14"/>
  <c r="J14"/>
  <c r="L14" s="1"/>
  <c r="I14"/>
  <c r="G14"/>
  <c r="E14"/>
  <c r="G52" l="1"/>
  <c r="G162" s="1"/>
  <c r="G96"/>
  <c r="F52"/>
  <c r="L60"/>
  <c r="K96"/>
  <c r="K162" s="1"/>
  <c r="L118"/>
  <c r="K52"/>
  <c r="E52"/>
  <c r="I52"/>
  <c r="E96"/>
  <c r="I96"/>
  <c r="F96"/>
  <c r="D96"/>
  <c r="H96"/>
  <c r="J96"/>
  <c r="L139"/>
  <c r="L158" s="1"/>
  <c r="F158"/>
  <c r="F162" s="1"/>
  <c r="L144"/>
  <c r="E158"/>
  <c r="I158"/>
  <c r="I162" s="1"/>
  <c r="L28"/>
  <c r="D52"/>
  <c r="H52"/>
  <c r="D158"/>
  <c r="D162" s="1"/>
  <c r="H158"/>
  <c r="H162"/>
  <c r="L29"/>
  <c r="E162"/>
  <c r="J52"/>
  <c r="L52" s="1"/>
  <c r="J158"/>
  <c r="L95"/>
  <c r="L96" s="1"/>
  <c r="L162" l="1"/>
  <c r="J162"/>
</calcChain>
</file>

<file path=xl/comments1.xml><?xml version="1.0" encoding="utf-8"?>
<comments xmlns="http://schemas.openxmlformats.org/spreadsheetml/2006/main">
  <authors>
    <author>Administrator</author>
    <author>S.D.Pradhan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deduction of recoveries from dem 12 to be included in the formula
</t>
        </r>
      </text>
    </comment>
    <comment ref="E38" authorId="1">
      <text>
        <r>
          <rPr>
            <b/>
            <sz val="9"/>
            <color indexed="81"/>
            <rFont val="Tahoma"/>
            <family val="2"/>
          </rPr>
          <t>S.D.Pradhan:</t>
        </r>
        <r>
          <rPr>
            <sz val="9"/>
            <color indexed="81"/>
            <rFont val="Tahoma"/>
            <family val="2"/>
          </rPr>
          <t xml:space="preserve">
Chief Information commissioner's expendtireu of Rs 775 included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Ashish</t>
        </r>
        <r>
          <rPr>
            <sz val="9"/>
            <color indexed="81"/>
            <rFont val="Tahoma"/>
            <family val="2"/>
          </rPr>
          <t xml:space="preserve"> - deduct recoveries of OP from dem 10 &amp; dem 28 to be included in formula</t>
        </r>
      </text>
    </comment>
  </commentList>
</comments>
</file>

<file path=xl/sharedStrings.xml><?xml version="1.0" encoding="utf-8"?>
<sst xmlns="http://schemas.openxmlformats.org/spreadsheetml/2006/main" count="249" uniqueCount="137">
  <si>
    <t>STATEMENT I - CONSOLIDATED FUND OF SIKKIM - REVENUE  ACCOUNT - DISBURSEMENTS</t>
  </si>
  <si>
    <t xml:space="preserve"> ( In Thousands of Rupees)</t>
  </si>
  <si>
    <t>Actual</t>
  </si>
  <si>
    <t>Budget Estimate</t>
  </si>
  <si>
    <t>Revised Estimate</t>
  </si>
  <si>
    <t>Heads of Accounts</t>
  </si>
  <si>
    <t>2011-12</t>
  </si>
  <si>
    <t>2012-13</t>
  </si>
  <si>
    <t>2013-14</t>
  </si>
  <si>
    <t>Plan</t>
  </si>
  <si>
    <t>Non-Plan</t>
  </si>
  <si>
    <t>Total</t>
  </si>
  <si>
    <t>A</t>
  </si>
  <si>
    <t>GENERAL SERVICES</t>
  </si>
  <si>
    <t>(a)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</si>
  <si>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</si>
  <si>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</si>
  <si>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</si>
  <si>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</si>
  <si>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Administration of Justice</t>
  </si>
  <si>
    <t>Elections</t>
  </si>
  <si>
    <t>-</t>
  </si>
  <si>
    <t>(b)</t>
  </si>
  <si>
    <t>Fiscal Services</t>
  </si>
  <si>
    <t>(i)</t>
  </si>
  <si>
    <t>Collection of Taxes on Income &amp; Expenditure</t>
  </si>
  <si>
    <t>(ii)</t>
  </si>
  <si>
    <t>Collection of Taxes on Property and Capital 
Transactions</t>
  </si>
  <si>
    <t>Land Revenue</t>
  </si>
  <si>
    <t>Stamps and Registration</t>
  </si>
  <si>
    <t>Collection of Taxes on Property &amp; Capital 
Transactions</t>
  </si>
  <si>
    <t>(iii)</t>
  </si>
  <si>
    <t>Collection of Taxes on Commodities &amp; Services</t>
  </si>
  <si>
    <t>State Excise</t>
  </si>
  <si>
    <t>Taxes on Sales, Trade etc.</t>
  </si>
  <si>
    <t>Taxes on Vehicles</t>
  </si>
  <si>
    <t>Other Taxes &amp; Duties on Commodities &amp; Services</t>
  </si>
  <si>
    <t>(c)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</si>
  <si>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</si>
  <si>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</si>
  <si>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</si>
  <si>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</si>
  <si>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</si>
  <si>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</si>
  <si>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Public Services Commission</t>
  </si>
  <si>
    <t>Secretariat -General Services</t>
  </si>
  <si>
    <t>District Administration</t>
  </si>
  <si>
    <t>Treasury and Accounts Administration.</t>
  </si>
  <si>
    <t>Police</t>
  </si>
  <si>
    <t>Jails</t>
  </si>
  <si>
    <t>Stationery and Printing</t>
  </si>
  <si>
    <t>Public Works</t>
  </si>
  <si>
    <t>Other Administrative Services</t>
  </si>
  <si>
    <t>(e)</t>
  </si>
  <si>
    <t>Pension and Miscellaneous General 
Services</t>
  </si>
  <si>
    <t>Pensions and Other  Retirement Benefits</t>
  </si>
  <si>
    <t>Miscellaneous General  Services</t>
  </si>
  <si>
    <t>B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</si>
  <si>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</si>
  <si>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</si>
  <si>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</si>
  <si>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</si>
  <si>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</si>
  <si>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</si>
  <si>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</si>
  <si>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Medical and Public Health</t>
  </si>
  <si>
    <t>Family Welfare</t>
  </si>
  <si>
    <t>Water Supply, Sanitation, Housing &amp; Urban 
Development</t>
  </si>
  <si>
    <t>Water Supply &amp; Sanitation</t>
  </si>
  <si>
    <t>Housing</t>
  </si>
  <si>
    <t>Urban Development</t>
  </si>
  <si>
    <t>Information &amp; Broadcasting</t>
  </si>
  <si>
    <t>Information and Publicity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</si>
  <si>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</si>
  <si>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</si>
  <si>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</si>
  <si>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</si>
  <si>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</si>
  <si>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</si>
  <si>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</si>
  <si>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</si>
  <si>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Social Security &amp; Welfare</t>
  </si>
  <si>
    <t>Nutrition</t>
  </si>
  <si>
    <t>Relief on Account of Natural Calamities</t>
  </si>
  <si>
    <t>(h)</t>
  </si>
  <si>
    <t>Others</t>
  </si>
  <si>
    <t>Other Social Services</t>
  </si>
  <si>
    <t>Secretariat- Social Services</t>
  </si>
  <si>
    <t>C</t>
  </si>
  <si>
    <t>ECONOMIC SERVICES</t>
  </si>
  <si>
    <t>Agriculture and Allied Activities</t>
  </si>
  <si>
    <t>Crop Husbandry</t>
  </si>
  <si>
    <t>Soil &amp; Water Conservation</t>
  </si>
  <si>
    <t>Animal Husbandry</t>
  </si>
  <si>
    <t>Dairy Development</t>
  </si>
  <si>
    <t>Fisheries</t>
  </si>
  <si>
    <t>Forestry &amp; Wild Life</t>
  </si>
  <si>
    <t>Plantations</t>
  </si>
  <si>
    <t>Food, Storage &amp; Warehousing</t>
  </si>
  <si>
    <t>Agricultural Research and  Education</t>
  </si>
  <si>
    <t>Co-operation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</si>
  <si>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</si>
  <si>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</si>
  <si>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</si>
  <si>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</si>
  <si>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</si>
  <si>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</si>
  <si>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</si>
  <si>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</si>
  <si>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</si>
  <si>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Minor Irrigation</t>
  </si>
  <si>
    <t>Command Area Development</t>
  </si>
  <si>
    <t>Flood Control &amp; Drainage</t>
  </si>
  <si>
    <t>Energy</t>
  </si>
  <si>
    <t>Power</t>
  </si>
  <si>
    <t>Non-Conventional Sources of  Energy</t>
  </si>
  <si>
    <t>Industry and Minerals</t>
  </si>
  <si>
    <t>Village and Small Industries</t>
  </si>
  <si>
    <t>Industries</t>
  </si>
  <si>
    <t>Non-ferrous Mining &amp; Metallurgical Industries</t>
  </si>
  <si>
    <t>Transport</t>
  </si>
  <si>
    <t>Roads and Bridges</t>
  </si>
  <si>
    <t>Road 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</si>
  <si>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</si>
  <si>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</si>
  <si>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</si>
  <si>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</si>
  <si>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</si>
  <si>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</si>
  <si>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Tourism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</si>
  <si>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</si>
  <si>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</si>
  <si>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</si>
  <si>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</si>
  <si>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</si>
  <si>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</si>
  <si>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ACCOUNT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</si>
</sst>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12">
    <font>
      <sz val="11"/>
      <color theme="1"/>
      <name val="Calibri"/>
      <family val="2"/>
      <scheme val="minor"/>
    </font>
    <font>
      <sz val="10"/>
      <name val="Courier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left" vertical="center" wrapText="1"/>
    </xf>
    <xf numFmtId="0" fontId="6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164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2" applyNumberFormat="1" applyFont="1" applyFill="1" applyAlignment="1" applyProtection="1">
      <alignment horizontal="right" vertical="center" wrapText="1"/>
    </xf>
    <xf numFmtId="164" fontId="3" fillId="0" borderId="2" xfId="2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2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Fill="1" applyAlignment="1" applyProtection="1">
      <alignment vertical="center" wrapText="1"/>
    </xf>
    <xf numFmtId="164" fontId="3" fillId="0" borderId="3" xfId="2" applyNumberFormat="1" applyFont="1" applyFill="1" applyBorder="1" applyAlignment="1" applyProtection="1">
      <alignment horizontal="right" vertical="center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3" xfId="2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1" quotePrefix="1" applyNumberFormat="1" applyFont="1" applyFill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3" fillId="0" borderId="4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Annual_Financial_State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enue Receipt"/>
      <sheetName val="Revenue Disbursement"/>
      <sheetName val="Capital Receipt"/>
      <sheetName val="Capital Disbursement"/>
      <sheetName val="Charged Disbursement "/>
      <sheetName val="Contingency Fund"/>
      <sheetName val="Public Account Receipt"/>
      <sheetName val="Public Account Disbursement"/>
      <sheetName val="Annual_Financial_Statement"/>
    </sheetNames>
    <definedNames>
      <definedName name="AFSUpto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9" transitionEvaluation="1">
    <pageSetUpPr autoPageBreaks="0"/>
  </sheetPr>
  <dimension ref="A1:L164"/>
  <sheetViews>
    <sheetView tabSelected="1" view="pageBreakPreview" topLeftCell="A109" zoomScaleNormal="85" zoomScaleSheetLayoutView="100" workbookViewId="0">
      <selection activeCell="C160" sqref="C160"/>
    </sheetView>
  </sheetViews>
  <sheetFormatPr defaultColWidth="11" defaultRowHeight="12.75"/>
  <cols>
    <col min="1" max="1" width="5.85546875" style="1" customWidth="1"/>
    <col min="2" max="2" width="5.85546875" style="8" customWidth="1"/>
    <col min="3" max="3" width="46.42578125" style="1" customWidth="1"/>
    <col min="4" max="12" width="9.5703125" style="1" customWidth="1"/>
    <col min="13" max="256" width="11" style="1"/>
    <col min="257" max="258" width="5.85546875" style="1" customWidth="1"/>
    <col min="259" max="259" width="46.42578125" style="1" customWidth="1"/>
    <col min="260" max="268" width="9.5703125" style="1" customWidth="1"/>
    <col min="269" max="512" width="11" style="1"/>
    <col min="513" max="514" width="5.85546875" style="1" customWidth="1"/>
    <col min="515" max="515" width="46.42578125" style="1" customWidth="1"/>
    <col min="516" max="524" width="9.5703125" style="1" customWidth="1"/>
    <col min="525" max="768" width="11" style="1"/>
    <col min="769" max="770" width="5.85546875" style="1" customWidth="1"/>
    <col min="771" max="771" width="46.42578125" style="1" customWidth="1"/>
    <col min="772" max="780" width="9.5703125" style="1" customWidth="1"/>
    <col min="781" max="1024" width="11" style="1"/>
    <col min="1025" max="1026" width="5.85546875" style="1" customWidth="1"/>
    <col min="1027" max="1027" width="46.42578125" style="1" customWidth="1"/>
    <col min="1028" max="1036" width="9.5703125" style="1" customWidth="1"/>
    <col min="1037" max="1280" width="11" style="1"/>
    <col min="1281" max="1282" width="5.85546875" style="1" customWidth="1"/>
    <col min="1283" max="1283" width="46.42578125" style="1" customWidth="1"/>
    <col min="1284" max="1292" width="9.5703125" style="1" customWidth="1"/>
    <col min="1293" max="1536" width="11" style="1"/>
    <col min="1537" max="1538" width="5.85546875" style="1" customWidth="1"/>
    <col min="1539" max="1539" width="46.42578125" style="1" customWidth="1"/>
    <col min="1540" max="1548" width="9.5703125" style="1" customWidth="1"/>
    <col min="1549" max="1792" width="11" style="1"/>
    <col min="1793" max="1794" width="5.85546875" style="1" customWidth="1"/>
    <col min="1795" max="1795" width="46.42578125" style="1" customWidth="1"/>
    <col min="1796" max="1804" width="9.5703125" style="1" customWidth="1"/>
    <col min="1805" max="2048" width="11" style="1"/>
    <col min="2049" max="2050" width="5.85546875" style="1" customWidth="1"/>
    <col min="2051" max="2051" width="46.42578125" style="1" customWidth="1"/>
    <col min="2052" max="2060" width="9.5703125" style="1" customWidth="1"/>
    <col min="2061" max="2304" width="11" style="1"/>
    <col min="2305" max="2306" width="5.85546875" style="1" customWidth="1"/>
    <col min="2307" max="2307" width="46.42578125" style="1" customWidth="1"/>
    <col min="2308" max="2316" width="9.5703125" style="1" customWidth="1"/>
    <col min="2317" max="2560" width="11" style="1"/>
    <col min="2561" max="2562" width="5.85546875" style="1" customWidth="1"/>
    <col min="2563" max="2563" width="46.42578125" style="1" customWidth="1"/>
    <col min="2564" max="2572" width="9.5703125" style="1" customWidth="1"/>
    <col min="2573" max="2816" width="11" style="1"/>
    <col min="2817" max="2818" width="5.85546875" style="1" customWidth="1"/>
    <col min="2819" max="2819" width="46.42578125" style="1" customWidth="1"/>
    <col min="2820" max="2828" width="9.5703125" style="1" customWidth="1"/>
    <col min="2829" max="3072" width="11" style="1"/>
    <col min="3073" max="3074" width="5.85546875" style="1" customWidth="1"/>
    <col min="3075" max="3075" width="46.42578125" style="1" customWidth="1"/>
    <col min="3076" max="3084" width="9.5703125" style="1" customWidth="1"/>
    <col min="3085" max="3328" width="11" style="1"/>
    <col min="3329" max="3330" width="5.85546875" style="1" customWidth="1"/>
    <col min="3331" max="3331" width="46.42578125" style="1" customWidth="1"/>
    <col min="3332" max="3340" width="9.5703125" style="1" customWidth="1"/>
    <col min="3341" max="3584" width="11" style="1"/>
    <col min="3585" max="3586" width="5.85546875" style="1" customWidth="1"/>
    <col min="3587" max="3587" width="46.42578125" style="1" customWidth="1"/>
    <col min="3588" max="3596" width="9.5703125" style="1" customWidth="1"/>
    <col min="3597" max="3840" width="11" style="1"/>
    <col min="3841" max="3842" width="5.85546875" style="1" customWidth="1"/>
    <col min="3843" max="3843" width="46.42578125" style="1" customWidth="1"/>
    <col min="3844" max="3852" width="9.5703125" style="1" customWidth="1"/>
    <col min="3853" max="4096" width="11" style="1"/>
    <col min="4097" max="4098" width="5.85546875" style="1" customWidth="1"/>
    <col min="4099" max="4099" width="46.42578125" style="1" customWidth="1"/>
    <col min="4100" max="4108" width="9.5703125" style="1" customWidth="1"/>
    <col min="4109" max="4352" width="11" style="1"/>
    <col min="4353" max="4354" width="5.85546875" style="1" customWidth="1"/>
    <col min="4355" max="4355" width="46.42578125" style="1" customWidth="1"/>
    <col min="4356" max="4364" width="9.5703125" style="1" customWidth="1"/>
    <col min="4365" max="4608" width="11" style="1"/>
    <col min="4609" max="4610" width="5.85546875" style="1" customWidth="1"/>
    <col min="4611" max="4611" width="46.42578125" style="1" customWidth="1"/>
    <col min="4612" max="4620" width="9.5703125" style="1" customWidth="1"/>
    <col min="4621" max="4864" width="11" style="1"/>
    <col min="4865" max="4866" width="5.85546875" style="1" customWidth="1"/>
    <col min="4867" max="4867" width="46.42578125" style="1" customWidth="1"/>
    <col min="4868" max="4876" width="9.5703125" style="1" customWidth="1"/>
    <col min="4877" max="5120" width="11" style="1"/>
    <col min="5121" max="5122" width="5.85546875" style="1" customWidth="1"/>
    <col min="5123" max="5123" width="46.42578125" style="1" customWidth="1"/>
    <col min="5124" max="5132" width="9.5703125" style="1" customWidth="1"/>
    <col min="5133" max="5376" width="11" style="1"/>
    <col min="5377" max="5378" width="5.85546875" style="1" customWidth="1"/>
    <col min="5379" max="5379" width="46.42578125" style="1" customWidth="1"/>
    <col min="5380" max="5388" width="9.5703125" style="1" customWidth="1"/>
    <col min="5389" max="5632" width="11" style="1"/>
    <col min="5633" max="5634" width="5.85546875" style="1" customWidth="1"/>
    <col min="5635" max="5635" width="46.42578125" style="1" customWidth="1"/>
    <col min="5636" max="5644" width="9.5703125" style="1" customWidth="1"/>
    <col min="5645" max="5888" width="11" style="1"/>
    <col min="5889" max="5890" width="5.85546875" style="1" customWidth="1"/>
    <col min="5891" max="5891" width="46.42578125" style="1" customWidth="1"/>
    <col min="5892" max="5900" width="9.5703125" style="1" customWidth="1"/>
    <col min="5901" max="6144" width="11" style="1"/>
    <col min="6145" max="6146" width="5.85546875" style="1" customWidth="1"/>
    <col min="6147" max="6147" width="46.42578125" style="1" customWidth="1"/>
    <col min="6148" max="6156" width="9.5703125" style="1" customWidth="1"/>
    <col min="6157" max="6400" width="11" style="1"/>
    <col min="6401" max="6402" width="5.85546875" style="1" customWidth="1"/>
    <col min="6403" max="6403" width="46.42578125" style="1" customWidth="1"/>
    <col min="6404" max="6412" width="9.5703125" style="1" customWidth="1"/>
    <col min="6413" max="6656" width="11" style="1"/>
    <col min="6657" max="6658" width="5.85546875" style="1" customWidth="1"/>
    <col min="6659" max="6659" width="46.42578125" style="1" customWidth="1"/>
    <col min="6660" max="6668" width="9.5703125" style="1" customWidth="1"/>
    <col min="6669" max="6912" width="11" style="1"/>
    <col min="6913" max="6914" width="5.85546875" style="1" customWidth="1"/>
    <col min="6915" max="6915" width="46.42578125" style="1" customWidth="1"/>
    <col min="6916" max="6924" width="9.5703125" style="1" customWidth="1"/>
    <col min="6925" max="7168" width="11" style="1"/>
    <col min="7169" max="7170" width="5.85546875" style="1" customWidth="1"/>
    <col min="7171" max="7171" width="46.42578125" style="1" customWidth="1"/>
    <col min="7172" max="7180" width="9.5703125" style="1" customWidth="1"/>
    <col min="7181" max="7424" width="11" style="1"/>
    <col min="7425" max="7426" width="5.85546875" style="1" customWidth="1"/>
    <col min="7427" max="7427" width="46.42578125" style="1" customWidth="1"/>
    <col min="7428" max="7436" width="9.5703125" style="1" customWidth="1"/>
    <col min="7437" max="7680" width="11" style="1"/>
    <col min="7681" max="7682" width="5.85546875" style="1" customWidth="1"/>
    <col min="7683" max="7683" width="46.42578125" style="1" customWidth="1"/>
    <col min="7684" max="7692" width="9.5703125" style="1" customWidth="1"/>
    <col min="7693" max="7936" width="11" style="1"/>
    <col min="7937" max="7938" width="5.85546875" style="1" customWidth="1"/>
    <col min="7939" max="7939" width="46.42578125" style="1" customWidth="1"/>
    <col min="7940" max="7948" width="9.5703125" style="1" customWidth="1"/>
    <col min="7949" max="8192" width="11" style="1"/>
    <col min="8193" max="8194" width="5.85546875" style="1" customWidth="1"/>
    <col min="8195" max="8195" width="46.42578125" style="1" customWidth="1"/>
    <col min="8196" max="8204" width="9.5703125" style="1" customWidth="1"/>
    <col min="8205" max="8448" width="11" style="1"/>
    <col min="8449" max="8450" width="5.85546875" style="1" customWidth="1"/>
    <col min="8451" max="8451" width="46.42578125" style="1" customWidth="1"/>
    <col min="8452" max="8460" width="9.5703125" style="1" customWidth="1"/>
    <col min="8461" max="8704" width="11" style="1"/>
    <col min="8705" max="8706" width="5.85546875" style="1" customWidth="1"/>
    <col min="8707" max="8707" width="46.42578125" style="1" customWidth="1"/>
    <col min="8708" max="8716" width="9.5703125" style="1" customWidth="1"/>
    <col min="8717" max="8960" width="11" style="1"/>
    <col min="8961" max="8962" width="5.85546875" style="1" customWidth="1"/>
    <col min="8963" max="8963" width="46.42578125" style="1" customWidth="1"/>
    <col min="8964" max="8972" width="9.5703125" style="1" customWidth="1"/>
    <col min="8973" max="9216" width="11" style="1"/>
    <col min="9217" max="9218" width="5.85546875" style="1" customWidth="1"/>
    <col min="9219" max="9219" width="46.42578125" style="1" customWidth="1"/>
    <col min="9220" max="9228" width="9.5703125" style="1" customWidth="1"/>
    <col min="9229" max="9472" width="11" style="1"/>
    <col min="9473" max="9474" width="5.85546875" style="1" customWidth="1"/>
    <col min="9475" max="9475" width="46.42578125" style="1" customWidth="1"/>
    <col min="9476" max="9484" width="9.5703125" style="1" customWidth="1"/>
    <col min="9485" max="9728" width="11" style="1"/>
    <col min="9729" max="9730" width="5.85546875" style="1" customWidth="1"/>
    <col min="9731" max="9731" width="46.42578125" style="1" customWidth="1"/>
    <col min="9732" max="9740" width="9.5703125" style="1" customWidth="1"/>
    <col min="9741" max="9984" width="11" style="1"/>
    <col min="9985" max="9986" width="5.85546875" style="1" customWidth="1"/>
    <col min="9987" max="9987" width="46.42578125" style="1" customWidth="1"/>
    <col min="9988" max="9996" width="9.5703125" style="1" customWidth="1"/>
    <col min="9997" max="10240" width="11" style="1"/>
    <col min="10241" max="10242" width="5.85546875" style="1" customWidth="1"/>
    <col min="10243" max="10243" width="46.42578125" style="1" customWidth="1"/>
    <col min="10244" max="10252" width="9.5703125" style="1" customWidth="1"/>
    <col min="10253" max="10496" width="11" style="1"/>
    <col min="10497" max="10498" width="5.85546875" style="1" customWidth="1"/>
    <col min="10499" max="10499" width="46.42578125" style="1" customWidth="1"/>
    <col min="10500" max="10508" width="9.5703125" style="1" customWidth="1"/>
    <col min="10509" max="10752" width="11" style="1"/>
    <col min="10753" max="10754" width="5.85546875" style="1" customWidth="1"/>
    <col min="10755" max="10755" width="46.42578125" style="1" customWidth="1"/>
    <col min="10756" max="10764" width="9.5703125" style="1" customWidth="1"/>
    <col min="10765" max="11008" width="11" style="1"/>
    <col min="11009" max="11010" width="5.85546875" style="1" customWidth="1"/>
    <col min="11011" max="11011" width="46.42578125" style="1" customWidth="1"/>
    <col min="11012" max="11020" width="9.5703125" style="1" customWidth="1"/>
    <col min="11021" max="11264" width="11" style="1"/>
    <col min="11265" max="11266" width="5.85546875" style="1" customWidth="1"/>
    <col min="11267" max="11267" width="46.42578125" style="1" customWidth="1"/>
    <col min="11268" max="11276" width="9.5703125" style="1" customWidth="1"/>
    <col min="11277" max="11520" width="11" style="1"/>
    <col min="11521" max="11522" width="5.85546875" style="1" customWidth="1"/>
    <col min="11523" max="11523" width="46.42578125" style="1" customWidth="1"/>
    <col min="11524" max="11532" width="9.5703125" style="1" customWidth="1"/>
    <col min="11533" max="11776" width="11" style="1"/>
    <col min="11777" max="11778" width="5.85546875" style="1" customWidth="1"/>
    <col min="11779" max="11779" width="46.42578125" style="1" customWidth="1"/>
    <col min="11780" max="11788" width="9.5703125" style="1" customWidth="1"/>
    <col min="11789" max="12032" width="11" style="1"/>
    <col min="12033" max="12034" width="5.85546875" style="1" customWidth="1"/>
    <col min="12035" max="12035" width="46.42578125" style="1" customWidth="1"/>
    <col min="12036" max="12044" width="9.5703125" style="1" customWidth="1"/>
    <col min="12045" max="12288" width="11" style="1"/>
    <col min="12289" max="12290" width="5.85546875" style="1" customWidth="1"/>
    <col min="12291" max="12291" width="46.42578125" style="1" customWidth="1"/>
    <col min="12292" max="12300" width="9.5703125" style="1" customWidth="1"/>
    <col min="12301" max="12544" width="11" style="1"/>
    <col min="12545" max="12546" width="5.85546875" style="1" customWidth="1"/>
    <col min="12547" max="12547" width="46.42578125" style="1" customWidth="1"/>
    <col min="12548" max="12556" width="9.5703125" style="1" customWidth="1"/>
    <col min="12557" max="12800" width="11" style="1"/>
    <col min="12801" max="12802" width="5.85546875" style="1" customWidth="1"/>
    <col min="12803" max="12803" width="46.42578125" style="1" customWidth="1"/>
    <col min="12804" max="12812" width="9.5703125" style="1" customWidth="1"/>
    <col min="12813" max="13056" width="11" style="1"/>
    <col min="13057" max="13058" width="5.85546875" style="1" customWidth="1"/>
    <col min="13059" max="13059" width="46.42578125" style="1" customWidth="1"/>
    <col min="13060" max="13068" width="9.5703125" style="1" customWidth="1"/>
    <col min="13069" max="13312" width="11" style="1"/>
    <col min="13313" max="13314" width="5.85546875" style="1" customWidth="1"/>
    <col min="13315" max="13315" width="46.42578125" style="1" customWidth="1"/>
    <col min="13316" max="13324" width="9.5703125" style="1" customWidth="1"/>
    <col min="13325" max="13568" width="11" style="1"/>
    <col min="13569" max="13570" width="5.85546875" style="1" customWidth="1"/>
    <col min="13571" max="13571" width="46.42578125" style="1" customWidth="1"/>
    <col min="13572" max="13580" width="9.5703125" style="1" customWidth="1"/>
    <col min="13581" max="13824" width="11" style="1"/>
    <col min="13825" max="13826" width="5.85546875" style="1" customWidth="1"/>
    <col min="13827" max="13827" width="46.42578125" style="1" customWidth="1"/>
    <col min="13828" max="13836" width="9.5703125" style="1" customWidth="1"/>
    <col min="13837" max="14080" width="11" style="1"/>
    <col min="14081" max="14082" width="5.85546875" style="1" customWidth="1"/>
    <col min="14083" max="14083" width="46.42578125" style="1" customWidth="1"/>
    <col min="14084" max="14092" width="9.5703125" style="1" customWidth="1"/>
    <col min="14093" max="14336" width="11" style="1"/>
    <col min="14337" max="14338" width="5.85546875" style="1" customWidth="1"/>
    <col min="14339" max="14339" width="46.42578125" style="1" customWidth="1"/>
    <col min="14340" max="14348" width="9.5703125" style="1" customWidth="1"/>
    <col min="14349" max="14592" width="11" style="1"/>
    <col min="14593" max="14594" width="5.85546875" style="1" customWidth="1"/>
    <col min="14595" max="14595" width="46.42578125" style="1" customWidth="1"/>
    <col min="14596" max="14604" width="9.5703125" style="1" customWidth="1"/>
    <col min="14605" max="14848" width="11" style="1"/>
    <col min="14849" max="14850" width="5.85546875" style="1" customWidth="1"/>
    <col min="14851" max="14851" width="46.42578125" style="1" customWidth="1"/>
    <col min="14852" max="14860" width="9.5703125" style="1" customWidth="1"/>
    <col min="14861" max="15104" width="11" style="1"/>
    <col min="15105" max="15106" width="5.85546875" style="1" customWidth="1"/>
    <col min="15107" max="15107" width="46.42578125" style="1" customWidth="1"/>
    <col min="15108" max="15116" width="9.5703125" style="1" customWidth="1"/>
    <col min="15117" max="15360" width="11" style="1"/>
    <col min="15361" max="15362" width="5.85546875" style="1" customWidth="1"/>
    <col min="15363" max="15363" width="46.42578125" style="1" customWidth="1"/>
    <col min="15364" max="15372" width="9.5703125" style="1" customWidth="1"/>
    <col min="15373" max="15616" width="11" style="1"/>
    <col min="15617" max="15618" width="5.85546875" style="1" customWidth="1"/>
    <col min="15619" max="15619" width="46.42578125" style="1" customWidth="1"/>
    <col min="15620" max="15628" width="9.5703125" style="1" customWidth="1"/>
    <col min="15629" max="15872" width="11" style="1"/>
    <col min="15873" max="15874" width="5.85546875" style="1" customWidth="1"/>
    <col min="15875" max="15875" width="46.42578125" style="1" customWidth="1"/>
    <col min="15876" max="15884" width="9.5703125" style="1" customWidth="1"/>
    <col min="15885" max="16128" width="11" style="1"/>
    <col min="16129" max="16130" width="5.85546875" style="1" customWidth="1"/>
    <col min="16131" max="16131" width="46.42578125" style="1" customWidth="1"/>
    <col min="16132" max="16140" width="9.5703125" style="1" customWidth="1"/>
    <col min="16141" max="16384" width="11" style="1"/>
  </cols>
  <sheetData>
    <row r="1" spans="1:12" ht="14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4.25" thickBot="1">
      <c r="A2" s="2"/>
      <c r="B2" s="3"/>
      <c r="C2" s="2"/>
      <c r="D2" s="2"/>
      <c r="E2" s="2"/>
      <c r="F2" s="2"/>
      <c r="G2" s="2"/>
      <c r="H2" s="2"/>
      <c r="I2" s="2"/>
      <c r="J2" s="4"/>
      <c r="K2" s="2"/>
      <c r="L2" s="5" t="s">
        <v>1</v>
      </c>
    </row>
    <row r="3" spans="1:12" ht="13.5" thickTop="1">
      <c r="A3" s="6"/>
      <c r="B3" s="7"/>
      <c r="D3" s="41" t="s">
        <v>2</v>
      </c>
      <c r="E3" s="41"/>
      <c r="F3" s="41" t="s">
        <v>3</v>
      </c>
      <c r="G3" s="41"/>
      <c r="H3" s="42" t="s">
        <v>4</v>
      </c>
      <c r="I3" s="42"/>
      <c r="J3" s="41" t="s">
        <v>3</v>
      </c>
      <c r="K3" s="41"/>
      <c r="L3" s="41"/>
    </row>
    <row r="4" spans="1:12">
      <c r="A4" s="6"/>
      <c r="B4" s="7"/>
      <c r="C4" s="8" t="s">
        <v>5</v>
      </c>
      <c r="D4" s="42" t="s">
        <v>6</v>
      </c>
      <c r="E4" s="42"/>
      <c r="F4" s="42" t="s">
        <v>7</v>
      </c>
      <c r="G4" s="42"/>
      <c r="H4" s="42" t="s">
        <v>7</v>
      </c>
      <c r="I4" s="42"/>
      <c r="J4" s="42" t="s">
        <v>8</v>
      </c>
      <c r="K4" s="42"/>
      <c r="L4" s="42"/>
    </row>
    <row r="5" spans="1:12" ht="13.5" thickBot="1">
      <c r="A5" s="2"/>
      <c r="B5" s="3"/>
      <c r="C5" s="2"/>
      <c r="D5" s="9" t="s">
        <v>9</v>
      </c>
      <c r="E5" s="9" t="s">
        <v>10</v>
      </c>
      <c r="F5" s="9" t="s">
        <v>9</v>
      </c>
      <c r="G5" s="9" t="s">
        <v>10</v>
      </c>
      <c r="H5" s="9" t="s">
        <v>9</v>
      </c>
      <c r="I5" s="9" t="s">
        <v>10</v>
      </c>
      <c r="J5" s="9" t="s">
        <v>9</v>
      </c>
      <c r="K5" s="9" t="s">
        <v>10</v>
      </c>
      <c r="L5" s="9" t="s">
        <v>11</v>
      </c>
    </row>
    <row r="6" spans="1:12" ht="7.35" customHeight="1" thickTop="1">
      <c r="A6" s="6"/>
      <c r="B6" s="7"/>
      <c r="C6" s="6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B7" s="11" t="s">
        <v>12</v>
      </c>
      <c r="C7" s="12" t="s">
        <v>13</v>
      </c>
      <c r="D7" s="8"/>
      <c r="F7" s="8"/>
      <c r="H7" s="8"/>
      <c r="J7" s="8"/>
    </row>
    <row r="8" spans="1:12">
      <c r="B8" s="11" t="s">
        <v>14</v>
      </c>
      <c r="C8" s="13" t="s">
        <v>15</v>
      </c>
      <c r="D8" s="14"/>
      <c r="E8" s="15"/>
      <c r="F8" s="14"/>
      <c r="G8" s="15"/>
      <c r="H8" s="14"/>
      <c r="I8" s="15"/>
      <c r="J8" s="14"/>
      <c r="K8" s="15"/>
      <c r="L8" s="15"/>
    </row>
    <row r="9" spans="1:12">
      <c r="B9" s="11">
        <v>2011</v>
      </c>
      <c r="C9" s="16" t="s">
        <v>16</v>
      </c>
      <c r="D9" s="17">
        <v>0</v>
      </c>
      <c r="E9" s="18">
        <v>122521</v>
      </c>
      <c r="F9" s="17">
        <v>0</v>
      </c>
      <c r="G9" s="18">
        <v>115785</v>
      </c>
      <c r="H9" s="17">
        <v>0</v>
      </c>
      <c r="I9" s="18">
        <v>115785</v>
      </c>
      <c r="J9" s="17">
        <v>0</v>
      </c>
      <c r="K9" s="18">
        <v>129686</v>
      </c>
      <c r="L9" s="18">
        <v>129686</v>
      </c>
    </row>
    <row r="10" spans="1:12" ht="25.5">
      <c r="B10" s="11">
        <v>2012</v>
      </c>
      <c r="C10" s="16" t="s">
        <v>17</v>
      </c>
      <c r="D10" s="19">
        <v>0</v>
      </c>
      <c r="E10" s="20">
        <v>44287</v>
      </c>
      <c r="F10" s="19">
        <v>0</v>
      </c>
      <c r="G10" s="20">
        <v>48216</v>
      </c>
      <c r="H10" s="19">
        <v>0</v>
      </c>
      <c r="I10" s="20">
        <v>48216</v>
      </c>
      <c r="J10" s="19">
        <v>0</v>
      </c>
      <c r="K10" s="20">
        <v>52873</v>
      </c>
      <c r="L10" s="20">
        <v>52873</v>
      </c>
    </row>
    <row r="11" spans="1:12">
      <c r="B11" s="11">
        <v>2013</v>
      </c>
      <c r="C11" s="16" t="s">
        <v>18</v>
      </c>
      <c r="D11" s="19">
        <v>0</v>
      </c>
      <c r="E11" s="20">
        <v>82493</v>
      </c>
      <c r="F11" s="19">
        <v>0</v>
      </c>
      <c r="G11" s="20">
        <v>88175</v>
      </c>
      <c r="H11" s="19">
        <v>0</v>
      </c>
      <c r="I11" s="20">
        <v>88175</v>
      </c>
      <c r="J11" s="19">
        <v>0</v>
      </c>
      <c r="K11" s="20">
        <v>110058</v>
      </c>
      <c r="L11" s="20">
        <v>110058</v>
      </c>
    </row>
    <row r="12" spans="1:12">
      <c r="B12" s="11">
        <v>2014</v>
      </c>
      <c r="C12" s="16" t="s">
        <v>19</v>
      </c>
      <c r="D12" s="19">
        <v>0</v>
      </c>
      <c r="E12" s="20">
        <v>161283</v>
      </c>
      <c r="F12" s="19">
        <v>0</v>
      </c>
      <c r="G12" s="20">
        <v>239091</v>
      </c>
      <c r="H12" s="19">
        <v>0</v>
      </c>
      <c r="I12" s="20">
        <v>239091</v>
      </c>
      <c r="J12" s="19">
        <v>0</v>
      </c>
      <c r="K12" s="20">
        <v>270841</v>
      </c>
      <c r="L12" s="20">
        <v>270841</v>
      </c>
    </row>
    <row r="13" spans="1:12">
      <c r="B13" s="11">
        <v>2015</v>
      </c>
      <c r="C13" s="16" t="s">
        <v>20</v>
      </c>
      <c r="D13" s="19">
        <v>0</v>
      </c>
      <c r="E13" s="21">
        <v>44099</v>
      </c>
      <c r="F13" s="19">
        <v>0</v>
      </c>
      <c r="G13" s="21">
        <v>51378</v>
      </c>
      <c r="H13" s="19">
        <v>0</v>
      </c>
      <c r="I13" s="21">
        <v>51378</v>
      </c>
      <c r="J13" s="19">
        <v>0</v>
      </c>
      <c r="K13" s="21">
        <v>71691</v>
      </c>
      <c r="L13" s="21">
        <v>71691</v>
      </c>
    </row>
    <row r="14" spans="1:12">
      <c r="A14" s="1" t="s">
        <v>11</v>
      </c>
      <c r="B14" s="11" t="s">
        <v>14</v>
      </c>
      <c r="C14" s="13" t="s">
        <v>15</v>
      </c>
      <c r="D14" s="22" t="s">
        <v>21</v>
      </c>
      <c r="E14" s="23">
        <f>SUM(E9:E13)</f>
        <v>454683</v>
      </c>
      <c r="F14" s="22" t="s">
        <v>21</v>
      </c>
      <c r="G14" s="23">
        <f>SUM(G9:G13)</f>
        <v>542645</v>
      </c>
      <c r="H14" s="22" t="s">
        <v>21</v>
      </c>
      <c r="I14" s="24">
        <f>SUM(I9:I13)</f>
        <v>542645</v>
      </c>
      <c r="J14" s="22">
        <f>SUM(J9:J13)</f>
        <v>0</v>
      </c>
      <c r="K14" s="23">
        <f>SUM(K9:K13)</f>
        <v>635149</v>
      </c>
      <c r="L14" s="23">
        <f>SUM(J14:K14)</f>
        <v>635149</v>
      </c>
    </row>
    <row r="15" spans="1:12" ht="7.35" customHeight="1">
      <c r="C15" s="13"/>
      <c r="D15" s="17"/>
      <c r="E15" s="18"/>
      <c r="F15" s="17"/>
      <c r="G15" s="18"/>
      <c r="H15" s="17"/>
      <c r="I15" s="18"/>
      <c r="J15" s="17"/>
      <c r="K15" s="18"/>
      <c r="L15" s="18"/>
    </row>
    <row r="16" spans="1:12">
      <c r="B16" s="11" t="s">
        <v>22</v>
      </c>
      <c r="C16" s="13" t="s">
        <v>23</v>
      </c>
      <c r="D16" s="25"/>
      <c r="E16" s="15"/>
      <c r="F16" s="25"/>
      <c r="G16" s="15"/>
      <c r="H16" s="25"/>
      <c r="I16" s="15"/>
      <c r="J16" s="25"/>
      <c r="K16" s="15"/>
      <c r="L16" s="15"/>
    </row>
    <row r="17" spans="1:12">
      <c r="B17" s="8" t="s">
        <v>24</v>
      </c>
      <c r="C17" s="16" t="s">
        <v>25</v>
      </c>
      <c r="D17" s="25"/>
      <c r="E17" s="15"/>
      <c r="F17" s="25"/>
      <c r="G17" s="15"/>
      <c r="H17" s="25"/>
      <c r="I17" s="15"/>
      <c r="J17" s="25"/>
      <c r="K17" s="15"/>
      <c r="L17" s="15"/>
    </row>
    <row r="18" spans="1:12">
      <c r="B18" s="11">
        <v>2020</v>
      </c>
      <c r="C18" s="16" t="s">
        <v>25</v>
      </c>
      <c r="D18" s="17">
        <v>0</v>
      </c>
      <c r="E18" s="18">
        <v>13765</v>
      </c>
      <c r="F18" s="17">
        <v>0</v>
      </c>
      <c r="G18" s="18">
        <v>16147</v>
      </c>
      <c r="H18" s="17">
        <v>0</v>
      </c>
      <c r="I18" s="18">
        <v>16147</v>
      </c>
      <c r="J18" s="17">
        <v>0</v>
      </c>
      <c r="K18" s="18">
        <v>11295</v>
      </c>
      <c r="L18" s="18">
        <v>11295</v>
      </c>
    </row>
    <row r="19" spans="1:12" ht="25.5">
      <c r="B19" s="8" t="s">
        <v>26</v>
      </c>
      <c r="C19" s="16" t="s">
        <v>27</v>
      </c>
      <c r="D19" s="18"/>
      <c r="E19" s="18"/>
      <c r="F19" s="18"/>
      <c r="G19" s="18"/>
      <c r="H19" s="18"/>
      <c r="I19" s="18"/>
      <c r="J19" s="18"/>
      <c r="K19" s="18"/>
      <c r="L19" s="18"/>
    </row>
    <row r="20" spans="1:12">
      <c r="B20" s="11">
        <v>2029</v>
      </c>
      <c r="C20" s="16" t="s">
        <v>28</v>
      </c>
      <c r="D20" s="20">
        <v>411</v>
      </c>
      <c r="E20" s="20">
        <v>100975</v>
      </c>
      <c r="F20" s="20">
        <v>279</v>
      </c>
      <c r="G20" s="20">
        <v>125053</v>
      </c>
      <c r="H20" s="20">
        <v>279</v>
      </c>
      <c r="I20" s="20">
        <v>125053</v>
      </c>
      <c r="J20" s="19">
        <v>0</v>
      </c>
      <c r="K20" s="20">
        <v>136041</v>
      </c>
      <c r="L20" s="20">
        <v>136041</v>
      </c>
    </row>
    <row r="21" spans="1:12">
      <c r="B21" s="11">
        <v>2030</v>
      </c>
      <c r="C21" s="16" t="s">
        <v>29</v>
      </c>
      <c r="D21" s="26">
        <v>0</v>
      </c>
      <c r="E21" s="27">
        <v>1258</v>
      </c>
      <c r="F21" s="26">
        <v>0</v>
      </c>
      <c r="G21" s="27">
        <v>2000</v>
      </c>
      <c r="H21" s="26">
        <v>0</v>
      </c>
      <c r="I21" s="27">
        <v>2000</v>
      </c>
      <c r="J21" s="26">
        <v>0</v>
      </c>
      <c r="K21" s="27">
        <v>2000</v>
      </c>
      <c r="L21" s="27">
        <v>2000</v>
      </c>
    </row>
    <row r="22" spans="1:12" ht="25.5">
      <c r="A22" s="1" t="s">
        <v>11</v>
      </c>
      <c r="B22" s="8" t="s">
        <v>26</v>
      </c>
      <c r="C22" s="16" t="s">
        <v>30</v>
      </c>
      <c r="D22" s="27">
        <f>D20+D21</f>
        <v>411</v>
      </c>
      <c r="E22" s="27">
        <f t="shared" ref="E22:L22" si="0">E20+E21</f>
        <v>102233</v>
      </c>
      <c r="F22" s="27">
        <f t="shared" si="0"/>
        <v>279</v>
      </c>
      <c r="G22" s="27">
        <f t="shared" si="0"/>
        <v>127053</v>
      </c>
      <c r="H22" s="27">
        <f t="shared" si="0"/>
        <v>279</v>
      </c>
      <c r="I22" s="27">
        <f t="shared" si="0"/>
        <v>127053</v>
      </c>
      <c r="J22" s="26">
        <f t="shared" si="0"/>
        <v>0</v>
      </c>
      <c r="K22" s="27">
        <f t="shared" si="0"/>
        <v>138041</v>
      </c>
      <c r="L22" s="27">
        <f t="shared" si="0"/>
        <v>138041</v>
      </c>
    </row>
    <row r="23" spans="1:12">
      <c r="B23" s="8" t="s">
        <v>31</v>
      </c>
      <c r="C23" s="16" t="s">
        <v>32</v>
      </c>
      <c r="D23" s="20"/>
      <c r="E23" s="20"/>
      <c r="F23" s="20"/>
      <c r="G23" s="20"/>
      <c r="H23" s="20"/>
      <c r="I23" s="20"/>
      <c r="J23" s="20"/>
      <c r="K23" s="20"/>
      <c r="L23" s="20"/>
    </row>
    <row r="24" spans="1:12">
      <c r="B24" s="11">
        <v>2039</v>
      </c>
      <c r="C24" s="16" t="s">
        <v>33</v>
      </c>
      <c r="D24" s="19">
        <v>0</v>
      </c>
      <c r="E24" s="20">
        <v>38711</v>
      </c>
      <c r="F24" s="19">
        <v>0</v>
      </c>
      <c r="G24" s="20">
        <v>44581</v>
      </c>
      <c r="H24" s="19">
        <v>0</v>
      </c>
      <c r="I24" s="20">
        <v>44581</v>
      </c>
      <c r="J24" s="19">
        <v>0</v>
      </c>
      <c r="K24" s="20">
        <v>48330</v>
      </c>
      <c r="L24" s="20">
        <v>48330</v>
      </c>
    </row>
    <row r="25" spans="1:12">
      <c r="B25" s="11">
        <v>2040</v>
      </c>
      <c r="C25" s="16" t="s">
        <v>34</v>
      </c>
      <c r="D25" s="21">
        <v>24323</v>
      </c>
      <c r="E25" s="20">
        <v>36426</v>
      </c>
      <c r="F25" s="20">
        <v>23000</v>
      </c>
      <c r="G25" s="20">
        <v>45181</v>
      </c>
      <c r="H25" s="21">
        <v>23000</v>
      </c>
      <c r="I25" s="20">
        <v>45181</v>
      </c>
      <c r="J25" s="21">
        <v>40300</v>
      </c>
      <c r="K25" s="20">
        <v>46029</v>
      </c>
      <c r="L25" s="20">
        <v>86329</v>
      </c>
    </row>
    <row r="26" spans="1:12">
      <c r="B26" s="11">
        <v>2041</v>
      </c>
      <c r="C26" s="16" t="s">
        <v>35</v>
      </c>
      <c r="D26" s="19">
        <v>0</v>
      </c>
      <c r="E26" s="20">
        <v>13186</v>
      </c>
      <c r="F26" s="19">
        <v>0</v>
      </c>
      <c r="G26" s="20">
        <v>14747</v>
      </c>
      <c r="H26" s="19">
        <v>0</v>
      </c>
      <c r="I26" s="20">
        <v>14747</v>
      </c>
      <c r="J26" s="19">
        <v>0</v>
      </c>
      <c r="K26" s="20">
        <v>19019</v>
      </c>
      <c r="L26" s="20">
        <v>19019</v>
      </c>
    </row>
    <row r="27" spans="1:12">
      <c r="B27" s="11">
        <v>2045</v>
      </c>
      <c r="C27" s="16" t="s">
        <v>36</v>
      </c>
      <c r="D27" s="28">
        <v>17982</v>
      </c>
      <c r="E27" s="28">
        <v>183065</v>
      </c>
      <c r="F27" s="26">
        <v>0</v>
      </c>
      <c r="G27" s="28">
        <v>319104</v>
      </c>
      <c r="H27" s="26">
        <v>0</v>
      </c>
      <c r="I27" s="28">
        <v>319104</v>
      </c>
      <c r="J27" s="26">
        <v>0</v>
      </c>
      <c r="K27" s="28">
        <v>470521</v>
      </c>
      <c r="L27" s="28">
        <v>470521</v>
      </c>
    </row>
    <row r="28" spans="1:12">
      <c r="A28" s="1" t="s">
        <v>11</v>
      </c>
      <c r="B28" s="8" t="s">
        <v>31</v>
      </c>
      <c r="C28" s="16" t="s">
        <v>32</v>
      </c>
      <c r="D28" s="27">
        <f t="shared" ref="D28:K28" si="1">SUM(D24:D27)</f>
        <v>42305</v>
      </c>
      <c r="E28" s="27">
        <f t="shared" si="1"/>
        <v>271388</v>
      </c>
      <c r="F28" s="27">
        <f t="shared" si="1"/>
        <v>23000</v>
      </c>
      <c r="G28" s="27">
        <f t="shared" si="1"/>
        <v>423613</v>
      </c>
      <c r="H28" s="28">
        <f t="shared" si="1"/>
        <v>23000</v>
      </c>
      <c r="I28" s="27">
        <f t="shared" si="1"/>
        <v>423613</v>
      </c>
      <c r="J28" s="27">
        <f t="shared" si="1"/>
        <v>40300</v>
      </c>
      <c r="K28" s="27">
        <f t="shared" si="1"/>
        <v>583899</v>
      </c>
      <c r="L28" s="27">
        <f>SUM(J28:K28)</f>
        <v>624199</v>
      </c>
    </row>
    <row r="29" spans="1:12">
      <c r="A29" s="1" t="s">
        <v>11</v>
      </c>
      <c r="B29" s="29" t="s">
        <v>22</v>
      </c>
      <c r="C29" s="30" t="s">
        <v>23</v>
      </c>
      <c r="D29" s="23">
        <f t="shared" ref="D29:K29" si="2">D28+D22+D18</f>
        <v>42716</v>
      </c>
      <c r="E29" s="23">
        <f t="shared" si="2"/>
        <v>387386</v>
      </c>
      <c r="F29" s="23">
        <f t="shared" si="2"/>
        <v>23279</v>
      </c>
      <c r="G29" s="23">
        <f t="shared" si="2"/>
        <v>566813</v>
      </c>
      <c r="H29" s="23">
        <f t="shared" si="2"/>
        <v>23279</v>
      </c>
      <c r="I29" s="23">
        <f t="shared" si="2"/>
        <v>566813</v>
      </c>
      <c r="J29" s="23">
        <f t="shared" si="2"/>
        <v>40300</v>
      </c>
      <c r="K29" s="23">
        <f t="shared" si="2"/>
        <v>733235</v>
      </c>
      <c r="L29" s="23">
        <f>SUM(J29:K29)</f>
        <v>773535</v>
      </c>
    </row>
    <row r="30" spans="1:12" ht="7.35" customHeight="1">
      <c r="A30" s="6"/>
      <c r="B30" s="7"/>
      <c r="C30" s="31"/>
      <c r="D30" s="18"/>
      <c r="E30" s="18"/>
      <c r="F30" s="18"/>
      <c r="G30" s="18"/>
      <c r="H30" s="18"/>
      <c r="I30" s="18"/>
      <c r="J30" s="18"/>
      <c r="K30" s="18"/>
      <c r="L30" s="18"/>
    </row>
    <row r="31" spans="1:12">
      <c r="B31" s="32" t="s">
        <v>37</v>
      </c>
      <c r="C31" s="13" t="s">
        <v>38</v>
      </c>
      <c r="D31" s="20"/>
      <c r="E31" s="20"/>
      <c r="F31" s="20"/>
      <c r="G31" s="20"/>
      <c r="H31" s="20"/>
      <c r="I31" s="20"/>
      <c r="J31" s="20"/>
      <c r="K31" s="20"/>
      <c r="L31" s="20"/>
    </row>
    <row r="32" spans="1:12">
      <c r="B32" s="11">
        <v>2048</v>
      </c>
      <c r="C32" s="16" t="s">
        <v>39</v>
      </c>
      <c r="D32" s="19">
        <v>0</v>
      </c>
      <c r="E32" s="20">
        <v>120000</v>
      </c>
      <c r="F32" s="19">
        <v>0</v>
      </c>
      <c r="G32" s="20">
        <v>120000</v>
      </c>
      <c r="H32" s="19">
        <v>0</v>
      </c>
      <c r="I32" s="20">
        <v>120000</v>
      </c>
      <c r="J32" s="19">
        <v>0</v>
      </c>
      <c r="K32" s="20">
        <v>120000</v>
      </c>
      <c r="L32" s="20">
        <v>120000</v>
      </c>
    </row>
    <row r="33" spans="1:12">
      <c r="A33" s="6"/>
      <c r="B33" s="29">
        <v>2049</v>
      </c>
      <c r="C33" s="31" t="s">
        <v>40</v>
      </c>
      <c r="D33" s="26">
        <v>0</v>
      </c>
      <c r="E33" s="27">
        <v>1908323</v>
      </c>
      <c r="F33" s="26">
        <v>0</v>
      </c>
      <c r="G33" s="27">
        <v>2013783</v>
      </c>
      <c r="H33" s="26">
        <v>0</v>
      </c>
      <c r="I33" s="27">
        <v>2013783</v>
      </c>
      <c r="J33" s="26">
        <v>0</v>
      </c>
      <c r="K33" s="27">
        <v>2067179</v>
      </c>
      <c r="L33" s="27">
        <v>2067179</v>
      </c>
    </row>
    <row r="34" spans="1:12">
      <c r="A34" s="33" t="s">
        <v>11</v>
      </c>
      <c r="B34" s="34" t="s">
        <v>37</v>
      </c>
      <c r="C34" s="35" t="s">
        <v>41</v>
      </c>
      <c r="D34" s="26" t="s">
        <v>21</v>
      </c>
      <c r="E34" s="27">
        <f>SUM(E32:E33)</f>
        <v>2028323</v>
      </c>
      <c r="F34" s="26" t="s">
        <v>21</v>
      </c>
      <c r="G34" s="27">
        <f>SUM(G32:G33)</f>
        <v>2133783</v>
      </c>
      <c r="H34" s="26" t="s">
        <v>21</v>
      </c>
      <c r="I34" s="27">
        <f>SUM(I32:I33)</f>
        <v>2133783</v>
      </c>
      <c r="J34" s="26" t="s">
        <v>21</v>
      </c>
      <c r="K34" s="27">
        <f>SUM(K32:K33)</f>
        <v>2187179</v>
      </c>
      <c r="L34" s="27">
        <f>SUM(J34:K34)</f>
        <v>2187179</v>
      </c>
    </row>
    <row r="35" spans="1:12" ht="3" customHeight="1">
      <c r="C35" s="16"/>
      <c r="D35" s="17"/>
      <c r="E35" s="18"/>
      <c r="F35" s="17"/>
      <c r="G35" s="18"/>
      <c r="H35" s="17"/>
      <c r="I35" s="18"/>
      <c r="J35" s="17"/>
      <c r="K35" s="18"/>
      <c r="L35" s="18"/>
    </row>
    <row r="36" spans="1:12">
      <c r="B36" s="11" t="s">
        <v>42</v>
      </c>
      <c r="C36" s="13" t="s">
        <v>43</v>
      </c>
      <c r="D36" s="21"/>
      <c r="E36" s="20"/>
      <c r="F36" s="19"/>
      <c r="G36" s="20"/>
      <c r="H36" s="19"/>
      <c r="I36" s="20"/>
      <c r="J36" s="19"/>
      <c r="K36" s="20"/>
      <c r="L36" s="20"/>
    </row>
    <row r="37" spans="1:12">
      <c r="B37" s="11">
        <v>2051</v>
      </c>
      <c r="C37" s="16" t="s">
        <v>44</v>
      </c>
      <c r="D37" s="17">
        <v>0</v>
      </c>
      <c r="E37" s="18">
        <v>24637</v>
      </c>
      <c r="F37" s="17">
        <v>0</v>
      </c>
      <c r="G37" s="18">
        <v>23350</v>
      </c>
      <c r="H37" s="17">
        <v>0</v>
      </c>
      <c r="I37" s="18">
        <v>23350</v>
      </c>
      <c r="J37" s="17">
        <v>0</v>
      </c>
      <c r="K37" s="18">
        <v>27028</v>
      </c>
      <c r="L37" s="18">
        <v>27028</v>
      </c>
    </row>
    <row r="38" spans="1:12">
      <c r="B38" s="11">
        <v>2052</v>
      </c>
      <c r="C38" s="16" t="s">
        <v>45</v>
      </c>
      <c r="D38" s="21">
        <v>2000</v>
      </c>
      <c r="E38" s="20">
        <v>238032</v>
      </c>
      <c r="F38" s="19">
        <v>0</v>
      </c>
      <c r="G38" s="20">
        <v>271721</v>
      </c>
      <c r="H38" s="19">
        <v>0</v>
      </c>
      <c r="I38" s="20">
        <v>271721</v>
      </c>
      <c r="J38" s="21">
        <v>10000</v>
      </c>
      <c r="K38" s="20">
        <v>313895</v>
      </c>
      <c r="L38" s="20">
        <v>323895</v>
      </c>
    </row>
    <row r="39" spans="1:12">
      <c r="B39" s="11">
        <v>2053</v>
      </c>
      <c r="C39" s="16" t="s">
        <v>46</v>
      </c>
      <c r="D39" s="19">
        <v>0</v>
      </c>
      <c r="E39" s="20">
        <v>82053</v>
      </c>
      <c r="F39" s="19">
        <v>0</v>
      </c>
      <c r="G39" s="20">
        <v>89841</v>
      </c>
      <c r="H39" s="19">
        <v>0</v>
      </c>
      <c r="I39" s="20">
        <v>89841</v>
      </c>
      <c r="J39" s="19">
        <v>0</v>
      </c>
      <c r="K39" s="20">
        <v>98540</v>
      </c>
      <c r="L39" s="20">
        <v>98540</v>
      </c>
    </row>
    <row r="40" spans="1:12">
      <c r="B40" s="11">
        <v>2054</v>
      </c>
      <c r="C40" s="16" t="s">
        <v>47</v>
      </c>
      <c r="D40" s="19">
        <v>0</v>
      </c>
      <c r="E40" s="20">
        <v>113530</v>
      </c>
      <c r="F40" s="19">
        <v>0</v>
      </c>
      <c r="G40" s="20">
        <v>128612</v>
      </c>
      <c r="H40" s="19">
        <v>0</v>
      </c>
      <c r="I40" s="20">
        <v>128612</v>
      </c>
      <c r="J40" s="21">
        <v>14400</v>
      </c>
      <c r="K40" s="20">
        <v>140693</v>
      </c>
      <c r="L40" s="20">
        <v>155093</v>
      </c>
    </row>
    <row r="41" spans="1:12">
      <c r="B41" s="11">
        <v>2055</v>
      </c>
      <c r="C41" s="16" t="s">
        <v>48</v>
      </c>
      <c r="D41" s="21">
        <v>700</v>
      </c>
      <c r="E41" s="20">
        <v>1727424</v>
      </c>
      <c r="F41" s="21">
        <v>6200</v>
      </c>
      <c r="G41" s="20">
        <v>2270881</v>
      </c>
      <c r="H41" s="21">
        <v>1200</v>
      </c>
      <c r="I41" s="20">
        <v>2270881</v>
      </c>
      <c r="J41" s="21">
        <v>75300</v>
      </c>
      <c r="K41" s="20">
        <v>2323838</v>
      </c>
      <c r="L41" s="20">
        <v>2399138</v>
      </c>
    </row>
    <row r="42" spans="1:12">
      <c r="B42" s="11">
        <v>2056</v>
      </c>
      <c r="C42" s="16" t="s">
        <v>49</v>
      </c>
      <c r="D42" s="19">
        <v>0</v>
      </c>
      <c r="E42" s="20">
        <v>43501</v>
      </c>
      <c r="F42" s="19">
        <v>0</v>
      </c>
      <c r="G42" s="20">
        <v>47100</v>
      </c>
      <c r="H42" s="19">
        <v>0</v>
      </c>
      <c r="I42" s="20">
        <v>47100</v>
      </c>
      <c r="J42" s="19">
        <v>0</v>
      </c>
      <c r="K42" s="20">
        <v>52561</v>
      </c>
      <c r="L42" s="20">
        <v>52561</v>
      </c>
    </row>
    <row r="43" spans="1:12">
      <c r="B43" s="11">
        <v>2058</v>
      </c>
      <c r="C43" s="16" t="s">
        <v>50</v>
      </c>
      <c r="D43" s="20">
        <v>15133</v>
      </c>
      <c r="E43" s="20">
        <v>40718</v>
      </c>
      <c r="F43" s="20">
        <v>8782</v>
      </c>
      <c r="G43" s="20">
        <v>47119</v>
      </c>
      <c r="H43" s="20">
        <v>13782</v>
      </c>
      <c r="I43" s="20">
        <v>47119</v>
      </c>
      <c r="J43" s="20">
        <v>17700</v>
      </c>
      <c r="K43" s="20">
        <v>50396</v>
      </c>
      <c r="L43" s="20">
        <v>68096</v>
      </c>
    </row>
    <row r="44" spans="1:12">
      <c r="B44" s="11">
        <v>2059</v>
      </c>
      <c r="C44" s="16" t="s">
        <v>51</v>
      </c>
      <c r="D44" s="20">
        <v>57213</v>
      </c>
      <c r="E44" s="20">
        <v>119210</v>
      </c>
      <c r="F44" s="20">
        <v>21142</v>
      </c>
      <c r="G44" s="20">
        <v>135956</v>
      </c>
      <c r="H44" s="20">
        <v>21143</v>
      </c>
      <c r="I44" s="20">
        <v>135956</v>
      </c>
      <c r="J44" s="20">
        <v>382156</v>
      </c>
      <c r="K44" s="20">
        <v>150300</v>
      </c>
      <c r="L44" s="20">
        <v>532456</v>
      </c>
    </row>
    <row r="45" spans="1:12">
      <c r="B45" s="11">
        <v>2070</v>
      </c>
      <c r="C45" s="16" t="s">
        <v>52</v>
      </c>
      <c r="D45" s="20">
        <v>232397</v>
      </c>
      <c r="E45" s="20">
        <v>106712</v>
      </c>
      <c r="F45" s="20">
        <v>255408</v>
      </c>
      <c r="G45" s="20">
        <v>208492</v>
      </c>
      <c r="H45" s="20">
        <v>255408</v>
      </c>
      <c r="I45" s="20">
        <v>208492</v>
      </c>
      <c r="J45" s="20">
        <v>386483</v>
      </c>
      <c r="K45" s="20">
        <v>235992</v>
      </c>
      <c r="L45" s="20">
        <v>622475</v>
      </c>
    </row>
    <row r="46" spans="1:12">
      <c r="A46" s="1" t="s">
        <v>11</v>
      </c>
      <c r="B46" s="11" t="s">
        <v>42</v>
      </c>
      <c r="C46" s="13" t="s">
        <v>43</v>
      </c>
      <c r="D46" s="23">
        <f t="shared" ref="D46:I46" si="3">SUM(D37:D45)</f>
        <v>307443</v>
      </c>
      <c r="E46" s="23">
        <f t="shared" si="3"/>
        <v>2495817</v>
      </c>
      <c r="F46" s="23">
        <f t="shared" si="3"/>
        <v>291532</v>
      </c>
      <c r="G46" s="23">
        <f t="shared" si="3"/>
        <v>3223072</v>
      </c>
      <c r="H46" s="23">
        <f t="shared" si="3"/>
        <v>291533</v>
      </c>
      <c r="I46" s="23">
        <f t="shared" si="3"/>
        <v>3223072</v>
      </c>
      <c r="J46" s="23">
        <f>SUM(J37:J45)</f>
        <v>886039</v>
      </c>
      <c r="K46" s="23">
        <f>SUM(K37:K45)</f>
        <v>3393243</v>
      </c>
      <c r="L46" s="23">
        <f>SUM(J46:K46)</f>
        <v>4279282</v>
      </c>
    </row>
    <row r="47" spans="1:12" ht="9.9499999999999993" customHeight="1">
      <c r="C47" s="13"/>
      <c r="D47" s="20"/>
      <c r="E47" s="20"/>
      <c r="F47" s="18"/>
      <c r="G47" s="18"/>
      <c r="H47" s="20"/>
      <c r="I47" s="18"/>
      <c r="J47" s="18"/>
      <c r="K47" s="18"/>
      <c r="L47" s="18"/>
    </row>
    <row r="48" spans="1:12" ht="25.5">
      <c r="B48" s="11" t="s">
        <v>53</v>
      </c>
      <c r="C48" s="13" t="s">
        <v>54</v>
      </c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B49" s="11">
        <v>2071</v>
      </c>
      <c r="C49" s="16" t="s">
        <v>55</v>
      </c>
      <c r="D49" s="19">
        <v>0</v>
      </c>
      <c r="E49" s="20">
        <v>1737582</v>
      </c>
      <c r="F49" s="19">
        <v>0</v>
      </c>
      <c r="G49" s="20">
        <v>2396585</v>
      </c>
      <c r="H49" s="19">
        <v>0</v>
      </c>
      <c r="I49" s="20">
        <v>2396585</v>
      </c>
      <c r="J49" s="19">
        <v>0</v>
      </c>
      <c r="K49" s="20">
        <v>2835692</v>
      </c>
      <c r="L49" s="20">
        <v>2835692</v>
      </c>
    </row>
    <row r="50" spans="1:12">
      <c r="B50" s="11">
        <v>2075</v>
      </c>
      <c r="C50" s="16" t="s">
        <v>56</v>
      </c>
      <c r="D50" s="19">
        <v>0</v>
      </c>
      <c r="E50" s="21">
        <v>8075726</v>
      </c>
      <c r="F50" s="19">
        <v>0</v>
      </c>
      <c r="G50" s="21">
        <v>7439074</v>
      </c>
      <c r="H50" s="19">
        <v>0</v>
      </c>
      <c r="I50" s="21">
        <v>7439074</v>
      </c>
      <c r="J50" s="19">
        <v>0</v>
      </c>
      <c r="K50" s="21">
        <v>7461456</v>
      </c>
      <c r="L50" s="21">
        <v>7461456</v>
      </c>
    </row>
    <row r="51" spans="1:12" ht="25.5">
      <c r="A51" s="1" t="s">
        <v>11</v>
      </c>
      <c r="B51" s="11" t="s">
        <v>53</v>
      </c>
      <c r="C51" s="13" t="s">
        <v>54</v>
      </c>
      <c r="D51" s="22">
        <f t="shared" ref="D51:L51" si="4">SUM(D49:D50)</f>
        <v>0</v>
      </c>
      <c r="E51" s="23">
        <f t="shared" si="4"/>
        <v>9813308</v>
      </c>
      <c r="F51" s="22">
        <f t="shared" si="4"/>
        <v>0</v>
      </c>
      <c r="G51" s="23">
        <f>SUM(G49:G50)</f>
        <v>9835659</v>
      </c>
      <c r="H51" s="22">
        <f t="shared" si="4"/>
        <v>0</v>
      </c>
      <c r="I51" s="23">
        <f>SUM(I49:I50)</f>
        <v>9835659</v>
      </c>
      <c r="J51" s="23" t="s">
        <v>21</v>
      </c>
      <c r="K51" s="23">
        <f t="shared" si="4"/>
        <v>10297148</v>
      </c>
      <c r="L51" s="23">
        <f t="shared" si="4"/>
        <v>10297148</v>
      </c>
    </row>
    <row r="52" spans="1:12">
      <c r="A52" s="1" t="s">
        <v>11</v>
      </c>
      <c r="B52" s="11" t="s">
        <v>12</v>
      </c>
      <c r="C52" s="13" t="s">
        <v>13</v>
      </c>
      <c r="D52" s="23">
        <f t="shared" ref="D52:K52" si="5">D51+D46+D34+D29+D14</f>
        <v>350159</v>
      </c>
      <c r="E52" s="23">
        <f>E51+E46+E34+E29+E14</f>
        <v>15179517</v>
      </c>
      <c r="F52" s="23">
        <f t="shared" si="5"/>
        <v>314811</v>
      </c>
      <c r="G52" s="23">
        <f t="shared" si="5"/>
        <v>16301972</v>
      </c>
      <c r="H52" s="23">
        <f t="shared" si="5"/>
        <v>314812</v>
      </c>
      <c r="I52" s="23">
        <f t="shared" si="5"/>
        <v>16301972</v>
      </c>
      <c r="J52" s="23">
        <f t="shared" si="5"/>
        <v>926339</v>
      </c>
      <c r="K52" s="23">
        <f t="shared" si="5"/>
        <v>17245954</v>
      </c>
      <c r="L52" s="23">
        <f>SUM(J52:K52)</f>
        <v>18172293</v>
      </c>
    </row>
    <row r="53" spans="1:12" ht="9.9499999999999993" customHeight="1">
      <c r="C53" s="16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B54" s="11" t="s">
        <v>57</v>
      </c>
      <c r="C54" s="13" t="s">
        <v>58</v>
      </c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B55" s="11" t="s">
        <v>14</v>
      </c>
      <c r="C55" s="13" t="s">
        <v>59</v>
      </c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B56" s="11">
        <v>2202</v>
      </c>
      <c r="C56" s="16" t="s">
        <v>60</v>
      </c>
      <c r="D56" s="20">
        <v>1767694</v>
      </c>
      <c r="E56" s="20">
        <v>2961824</v>
      </c>
      <c r="F56" s="20">
        <v>1468378</v>
      </c>
      <c r="G56" s="20">
        <v>3770323</v>
      </c>
      <c r="H56" s="20">
        <v>1544215</v>
      </c>
      <c r="I56" s="20">
        <v>3770323</v>
      </c>
      <c r="J56" s="20">
        <v>2237637</v>
      </c>
      <c r="K56" s="20">
        <v>3949646</v>
      </c>
      <c r="L56" s="20">
        <v>6187283</v>
      </c>
    </row>
    <row r="57" spans="1:12">
      <c r="B57" s="11">
        <v>2203</v>
      </c>
      <c r="C57" s="16" t="s">
        <v>61</v>
      </c>
      <c r="D57" s="20">
        <v>13765</v>
      </c>
      <c r="E57" s="19">
        <v>0</v>
      </c>
      <c r="F57" s="20">
        <v>13503</v>
      </c>
      <c r="G57" s="19">
        <v>0</v>
      </c>
      <c r="H57" s="20">
        <v>13933</v>
      </c>
      <c r="I57" s="19">
        <v>0</v>
      </c>
      <c r="J57" s="20">
        <v>4936</v>
      </c>
      <c r="K57" s="19">
        <v>0</v>
      </c>
      <c r="L57" s="20">
        <v>4936</v>
      </c>
    </row>
    <row r="58" spans="1:12">
      <c r="B58" s="11">
        <v>2204</v>
      </c>
      <c r="C58" s="16" t="s">
        <v>62</v>
      </c>
      <c r="D58" s="20">
        <v>65645</v>
      </c>
      <c r="E58" s="20">
        <v>17042</v>
      </c>
      <c r="F58" s="20">
        <v>69044</v>
      </c>
      <c r="G58" s="20">
        <v>18251</v>
      </c>
      <c r="H58" s="20">
        <v>74344</v>
      </c>
      <c r="I58" s="20">
        <v>18251</v>
      </c>
      <c r="J58" s="20">
        <v>59411</v>
      </c>
      <c r="K58" s="20">
        <v>20922</v>
      </c>
      <c r="L58" s="20">
        <v>80333</v>
      </c>
    </row>
    <row r="59" spans="1:12">
      <c r="B59" s="11">
        <v>2205</v>
      </c>
      <c r="C59" s="16" t="s">
        <v>63</v>
      </c>
      <c r="D59" s="20">
        <v>30837</v>
      </c>
      <c r="E59" s="20">
        <v>38657</v>
      </c>
      <c r="F59" s="20">
        <v>26578</v>
      </c>
      <c r="G59" s="20">
        <v>34858</v>
      </c>
      <c r="H59" s="20">
        <v>32542</v>
      </c>
      <c r="I59" s="20">
        <v>34858</v>
      </c>
      <c r="J59" s="20">
        <v>37600</v>
      </c>
      <c r="K59" s="20">
        <v>39019</v>
      </c>
      <c r="L59" s="20">
        <v>76619</v>
      </c>
    </row>
    <row r="60" spans="1:12">
      <c r="A60" s="1" t="s">
        <v>11</v>
      </c>
      <c r="B60" s="11" t="s">
        <v>14</v>
      </c>
      <c r="C60" s="13" t="s">
        <v>59</v>
      </c>
      <c r="D60" s="23">
        <f t="shared" ref="D60:I60" si="6">SUM(D56:D59)</f>
        <v>1877941</v>
      </c>
      <c r="E60" s="23">
        <f t="shared" si="6"/>
        <v>3017523</v>
      </c>
      <c r="F60" s="23">
        <f t="shared" si="6"/>
        <v>1577503</v>
      </c>
      <c r="G60" s="23">
        <f t="shared" si="6"/>
        <v>3823432</v>
      </c>
      <c r="H60" s="23">
        <f t="shared" si="6"/>
        <v>1665034</v>
      </c>
      <c r="I60" s="23">
        <f t="shared" si="6"/>
        <v>3823432</v>
      </c>
      <c r="J60" s="23">
        <f>SUM(J56:J59)</f>
        <v>2339584</v>
      </c>
      <c r="K60" s="23">
        <f>SUM(K56:K59)</f>
        <v>4009587</v>
      </c>
      <c r="L60" s="23">
        <f>SUM(J60:K60)</f>
        <v>6349171</v>
      </c>
    </row>
    <row r="61" spans="1:12" ht="9.9499999999999993" customHeight="1">
      <c r="B61" s="11"/>
      <c r="C61" s="13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B62" s="11" t="s">
        <v>22</v>
      </c>
      <c r="C62" s="13" t="s">
        <v>64</v>
      </c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B63" s="11">
        <v>2210</v>
      </c>
      <c r="C63" s="16" t="s">
        <v>65</v>
      </c>
      <c r="D63" s="20">
        <v>400658</v>
      </c>
      <c r="E63" s="20">
        <v>739043</v>
      </c>
      <c r="F63" s="20">
        <v>401959</v>
      </c>
      <c r="G63" s="20">
        <v>840262</v>
      </c>
      <c r="H63" s="20">
        <v>420133</v>
      </c>
      <c r="I63" s="20">
        <v>840262</v>
      </c>
      <c r="J63" s="20">
        <v>476755</v>
      </c>
      <c r="K63" s="20">
        <v>872603</v>
      </c>
      <c r="L63" s="20">
        <v>1349358</v>
      </c>
    </row>
    <row r="64" spans="1:12">
      <c r="A64" s="6"/>
      <c r="B64" s="29">
        <v>2211</v>
      </c>
      <c r="C64" s="31" t="s">
        <v>66</v>
      </c>
      <c r="D64" s="18">
        <v>132472</v>
      </c>
      <c r="E64" s="17">
        <v>0</v>
      </c>
      <c r="F64" s="18">
        <v>171400</v>
      </c>
      <c r="G64" s="17">
        <v>0</v>
      </c>
      <c r="H64" s="18">
        <v>171400</v>
      </c>
      <c r="I64" s="17">
        <v>0</v>
      </c>
      <c r="J64" s="18">
        <v>145009</v>
      </c>
      <c r="K64" s="17">
        <v>0</v>
      </c>
      <c r="L64" s="18">
        <v>145009</v>
      </c>
    </row>
    <row r="65" spans="1:12">
      <c r="A65" s="33" t="s">
        <v>11</v>
      </c>
      <c r="B65" s="36" t="s">
        <v>22</v>
      </c>
      <c r="C65" s="35" t="s">
        <v>64</v>
      </c>
      <c r="D65" s="23">
        <f t="shared" ref="D65:I65" si="7">SUM(D63:D64)</f>
        <v>533130</v>
      </c>
      <c r="E65" s="23">
        <f t="shared" si="7"/>
        <v>739043</v>
      </c>
      <c r="F65" s="23">
        <f t="shared" si="7"/>
        <v>573359</v>
      </c>
      <c r="G65" s="23">
        <f t="shared" si="7"/>
        <v>840262</v>
      </c>
      <c r="H65" s="23">
        <f t="shared" si="7"/>
        <v>591533</v>
      </c>
      <c r="I65" s="23">
        <f t="shared" si="7"/>
        <v>840262</v>
      </c>
      <c r="J65" s="23">
        <f>SUM(J63:J64)</f>
        <v>621764</v>
      </c>
      <c r="K65" s="23">
        <f>SUM(K63:K64)</f>
        <v>872603</v>
      </c>
      <c r="L65" s="23">
        <f>SUM(J65:K65)</f>
        <v>1494367</v>
      </c>
    </row>
    <row r="66" spans="1:12" ht="2.25" customHeight="1">
      <c r="C66" s="13"/>
      <c r="D66" s="18"/>
      <c r="E66" s="18"/>
      <c r="F66" s="18"/>
      <c r="G66" s="18"/>
      <c r="H66" s="18"/>
      <c r="I66" s="18"/>
      <c r="J66" s="18"/>
      <c r="K66" s="18"/>
      <c r="L66" s="18"/>
    </row>
    <row r="67" spans="1:12" ht="25.5">
      <c r="B67" s="11" t="s">
        <v>37</v>
      </c>
      <c r="C67" s="13" t="s">
        <v>67</v>
      </c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B68" s="11">
        <v>2215</v>
      </c>
      <c r="C68" s="16" t="s">
        <v>68</v>
      </c>
      <c r="D68" s="20">
        <v>111610</v>
      </c>
      <c r="E68" s="20">
        <v>95025</v>
      </c>
      <c r="F68" s="20">
        <v>59492</v>
      </c>
      <c r="G68" s="20">
        <v>105612</v>
      </c>
      <c r="H68" s="20">
        <v>66692</v>
      </c>
      <c r="I68" s="20">
        <v>105612</v>
      </c>
      <c r="J68" s="20">
        <v>96329</v>
      </c>
      <c r="K68" s="20">
        <v>129107</v>
      </c>
      <c r="L68" s="20">
        <v>225436</v>
      </c>
    </row>
    <row r="69" spans="1:12">
      <c r="B69" s="11">
        <v>2216</v>
      </c>
      <c r="C69" s="16" t="s">
        <v>69</v>
      </c>
      <c r="D69" s="20">
        <v>249366</v>
      </c>
      <c r="E69" s="20">
        <v>42489</v>
      </c>
      <c r="F69" s="20">
        <v>1615240</v>
      </c>
      <c r="G69" s="20">
        <v>47484</v>
      </c>
      <c r="H69" s="20">
        <v>1615240</v>
      </c>
      <c r="I69" s="20">
        <v>47484</v>
      </c>
      <c r="J69" s="20">
        <v>1489200</v>
      </c>
      <c r="K69" s="20">
        <v>57947</v>
      </c>
      <c r="L69" s="20">
        <v>1547147</v>
      </c>
    </row>
    <row r="70" spans="1:12">
      <c r="B70" s="11">
        <v>2217</v>
      </c>
      <c r="C70" s="16" t="s">
        <v>70</v>
      </c>
      <c r="D70" s="20">
        <v>215778</v>
      </c>
      <c r="E70" s="20">
        <v>46568</v>
      </c>
      <c r="F70" s="20">
        <v>161698</v>
      </c>
      <c r="G70" s="20">
        <v>53793</v>
      </c>
      <c r="H70" s="20">
        <v>172147</v>
      </c>
      <c r="I70" s="20">
        <v>53793</v>
      </c>
      <c r="J70" s="20">
        <v>361401</v>
      </c>
      <c r="K70" s="20">
        <v>60400</v>
      </c>
      <c r="L70" s="20">
        <v>421801</v>
      </c>
    </row>
    <row r="71" spans="1:12" ht="25.5">
      <c r="A71" s="1" t="s">
        <v>11</v>
      </c>
      <c r="B71" s="11" t="s">
        <v>37</v>
      </c>
      <c r="C71" s="13" t="s">
        <v>67</v>
      </c>
      <c r="D71" s="23">
        <f t="shared" ref="D71:I71" si="8">SUM(D68:D70)</f>
        <v>576754</v>
      </c>
      <c r="E71" s="23">
        <f t="shared" si="8"/>
        <v>184082</v>
      </c>
      <c r="F71" s="23">
        <f t="shared" si="8"/>
        <v>1836430</v>
      </c>
      <c r="G71" s="23">
        <f t="shared" si="8"/>
        <v>206889</v>
      </c>
      <c r="H71" s="23">
        <f t="shared" si="8"/>
        <v>1854079</v>
      </c>
      <c r="I71" s="23">
        <f t="shared" si="8"/>
        <v>206889</v>
      </c>
      <c r="J71" s="23">
        <f>SUM(J68:J70)</f>
        <v>1946930</v>
      </c>
      <c r="K71" s="23">
        <f>SUM(K68:K70)</f>
        <v>247454</v>
      </c>
      <c r="L71" s="23">
        <f>SUM(J71:K71)</f>
        <v>2194384</v>
      </c>
    </row>
    <row r="72" spans="1:12" ht="6.95" customHeight="1">
      <c r="C72" s="13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B73" s="11" t="s">
        <v>42</v>
      </c>
      <c r="C73" s="13" t="s">
        <v>71</v>
      </c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B74" s="11">
        <v>2220</v>
      </c>
      <c r="C74" s="16" t="s">
        <v>72</v>
      </c>
      <c r="D74" s="27">
        <v>22564</v>
      </c>
      <c r="E74" s="27">
        <v>30750</v>
      </c>
      <c r="F74" s="27">
        <v>81666</v>
      </c>
      <c r="G74" s="27">
        <v>32026</v>
      </c>
      <c r="H74" s="27">
        <v>81666</v>
      </c>
      <c r="I74" s="27">
        <v>32026</v>
      </c>
      <c r="J74" s="27">
        <v>104099</v>
      </c>
      <c r="K74" s="27">
        <v>37850</v>
      </c>
      <c r="L74" s="27">
        <v>141949</v>
      </c>
    </row>
    <row r="75" spans="1:12">
      <c r="A75" s="1" t="s">
        <v>11</v>
      </c>
      <c r="B75" s="11" t="s">
        <v>42</v>
      </c>
      <c r="C75" s="13" t="s">
        <v>71</v>
      </c>
      <c r="D75" s="23">
        <f t="shared" ref="D75:L75" si="9">D74</f>
        <v>22564</v>
      </c>
      <c r="E75" s="23">
        <f t="shared" si="9"/>
        <v>30750</v>
      </c>
      <c r="F75" s="23">
        <f t="shared" si="9"/>
        <v>81666</v>
      </c>
      <c r="G75" s="23">
        <f t="shared" si="9"/>
        <v>32026</v>
      </c>
      <c r="H75" s="23">
        <f t="shared" si="9"/>
        <v>81666</v>
      </c>
      <c r="I75" s="23">
        <f t="shared" si="9"/>
        <v>32026</v>
      </c>
      <c r="J75" s="23">
        <f t="shared" si="9"/>
        <v>104099</v>
      </c>
      <c r="K75" s="23">
        <f t="shared" si="9"/>
        <v>37850</v>
      </c>
      <c r="L75" s="23">
        <f t="shared" si="9"/>
        <v>141949</v>
      </c>
    </row>
    <row r="76" spans="1:12" ht="6.95" customHeight="1">
      <c r="C76" s="16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25.5">
      <c r="B77" s="11" t="s">
        <v>53</v>
      </c>
      <c r="C77" s="13" t="s">
        <v>73</v>
      </c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B78" s="11">
        <v>2225</v>
      </c>
      <c r="C78" s="16" t="s">
        <v>74</v>
      </c>
      <c r="D78" s="20">
        <v>152004</v>
      </c>
      <c r="E78" s="20">
        <v>39212</v>
      </c>
      <c r="F78" s="20">
        <v>372066</v>
      </c>
      <c r="G78" s="20">
        <v>44012</v>
      </c>
      <c r="H78" s="20">
        <v>402075</v>
      </c>
      <c r="I78" s="20">
        <v>44012</v>
      </c>
      <c r="J78" s="20">
        <v>286652</v>
      </c>
      <c r="K78" s="20">
        <v>44910</v>
      </c>
      <c r="L78" s="20">
        <v>331562</v>
      </c>
    </row>
    <row r="79" spans="1:12">
      <c r="C79" s="16" t="s">
        <v>75</v>
      </c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25.5">
      <c r="A80" s="1" t="s">
        <v>11</v>
      </c>
      <c r="B80" s="11" t="s">
        <v>53</v>
      </c>
      <c r="C80" s="13" t="s">
        <v>73</v>
      </c>
      <c r="D80" s="23">
        <f>D78</f>
        <v>152004</v>
      </c>
      <c r="E80" s="23">
        <f t="shared" ref="E80:L80" si="10">E78</f>
        <v>39212</v>
      </c>
      <c r="F80" s="23">
        <f t="shared" si="10"/>
        <v>372066</v>
      </c>
      <c r="G80" s="23">
        <f t="shared" si="10"/>
        <v>44012</v>
      </c>
      <c r="H80" s="23">
        <f t="shared" si="10"/>
        <v>402075</v>
      </c>
      <c r="I80" s="23">
        <f t="shared" si="10"/>
        <v>44012</v>
      </c>
      <c r="J80" s="23">
        <f t="shared" si="10"/>
        <v>286652</v>
      </c>
      <c r="K80" s="23">
        <f t="shared" si="10"/>
        <v>44910</v>
      </c>
      <c r="L80" s="23">
        <f t="shared" si="10"/>
        <v>331562</v>
      </c>
    </row>
    <row r="81" spans="1:12" ht="6.95" customHeight="1">
      <c r="C81" s="16"/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B82" s="11" t="s">
        <v>76</v>
      </c>
      <c r="C82" s="13" t="s">
        <v>77</v>
      </c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B83" s="11">
        <v>2230</v>
      </c>
      <c r="C83" s="16" t="s">
        <v>78</v>
      </c>
      <c r="D83" s="27">
        <v>15790</v>
      </c>
      <c r="E83" s="27">
        <v>20640</v>
      </c>
      <c r="F83" s="27">
        <v>27636</v>
      </c>
      <c r="G83" s="27">
        <v>37837</v>
      </c>
      <c r="H83" s="27">
        <v>27636</v>
      </c>
      <c r="I83" s="27">
        <v>37837</v>
      </c>
      <c r="J83" s="27">
        <v>47200</v>
      </c>
      <c r="K83" s="27">
        <v>33024</v>
      </c>
      <c r="L83" s="27">
        <v>80224</v>
      </c>
    </row>
    <row r="84" spans="1:12">
      <c r="A84" s="1" t="s">
        <v>11</v>
      </c>
      <c r="B84" s="11" t="s">
        <v>76</v>
      </c>
      <c r="C84" s="13" t="s">
        <v>77</v>
      </c>
      <c r="D84" s="23">
        <f t="shared" ref="D84:L84" si="11">D83</f>
        <v>15790</v>
      </c>
      <c r="E84" s="23">
        <f t="shared" si="11"/>
        <v>20640</v>
      </c>
      <c r="F84" s="23">
        <f t="shared" si="11"/>
        <v>27636</v>
      </c>
      <c r="G84" s="23">
        <f t="shared" si="11"/>
        <v>37837</v>
      </c>
      <c r="H84" s="23">
        <f t="shared" si="11"/>
        <v>27636</v>
      </c>
      <c r="I84" s="23">
        <f t="shared" si="11"/>
        <v>37837</v>
      </c>
      <c r="J84" s="23">
        <f t="shared" si="11"/>
        <v>47200</v>
      </c>
      <c r="K84" s="23">
        <f t="shared" si="11"/>
        <v>33024</v>
      </c>
      <c r="L84" s="23">
        <f t="shared" si="11"/>
        <v>80224</v>
      </c>
    </row>
    <row r="85" spans="1:12" ht="6.95" customHeight="1">
      <c r="C85" s="16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B86" s="11" t="s">
        <v>79</v>
      </c>
      <c r="C86" s="13" t="s">
        <v>80</v>
      </c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B87" s="11">
        <v>2235</v>
      </c>
      <c r="C87" s="16" t="s">
        <v>81</v>
      </c>
      <c r="D87" s="20">
        <v>285522</v>
      </c>
      <c r="E87" s="20">
        <v>179536</v>
      </c>
      <c r="F87" s="20">
        <v>386121</v>
      </c>
      <c r="G87" s="20">
        <v>75822</v>
      </c>
      <c r="H87" s="20">
        <v>397208</v>
      </c>
      <c r="I87" s="20">
        <v>75822</v>
      </c>
      <c r="J87" s="20">
        <v>460683</v>
      </c>
      <c r="K87" s="20">
        <v>76324</v>
      </c>
      <c r="L87" s="20">
        <v>537007</v>
      </c>
    </row>
    <row r="88" spans="1:12">
      <c r="B88" s="11">
        <v>2236</v>
      </c>
      <c r="C88" s="16" t="s">
        <v>82</v>
      </c>
      <c r="D88" s="20">
        <v>61933</v>
      </c>
      <c r="E88" s="20">
        <v>38619</v>
      </c>
      <c r="F88" s="20">
        <v>131960</v>
      </c>
      <c r="G88" s="20">
        <v>10338</v>
      </c>
      <c r="H88" s="20">
        <v>131960</v>
      </c>
      <c r="I88" s="20">
        <v>10338</v>
      </c>
      <c r="J88" s="20">
        <v>81425</v>
      </c>
      <c r="K88" s="20">
        <v>11072</v>
      </c>
      <c r="L88" s="20">
        <v>92497</v>
      </c>
    </row>
    <row r="89" spans="1:12">
      <c r="B89" s="11">
        <v>2245</v>
      </c>
      <c r="C89" s="16" t="s">
        <v>83</v>
      </c>
      <c r="D89" s="19">
        <v>0</v>
      </c>
      <c r="E89" s="21">
        <v>2362946</v>
      </c>
      <c r="F89" s="21">
        <v>4847</v>
      </c>
      <c r="G89" s="20">
        <v>268157</v>
      </c>
      <c r="H89" s="21">
        <v>4847</v>
      </c>
      <c r="I89" s="20">
        <v>268157</v>
      </c>
      <c r="J89" s="21">
        <v>1407</v>
      </c>
      <c r="K89" s="20">
        <v>1038475</v>
      </c>
      <c r="L89" s="20">
        <v>1039882</v>
      </c>
    </row>
    <row r="90" spans="1:12">
      <c r="A90" s="1" t="s">
        <v>11</v>
      </c>
      <c r="B90" s="11" t="s">
        <v>79</v>
      </c>
      <c r="C90" s="13" t="s">
        <v>80</v>
      </c>
      <c r="D90" s="23">
        <f t="shared" ref="D90:I90" si="12">SUM(D87:D89)</f>
        <v>347455</v>
      </c>
      <c r="E90" s="23">
        <f t="shared" si="12"/>
        <v>2581101</v>
      </c>
      <c r="F90" s="23">
        <f t="shared" si="12"/>
        <v>522928</v>
      </c>
      <c r="G90" s="23">
        <f t="shared" si="12"/>
        <v>354317</v>
      </c>
      <c r="H90" s="23">
        <f t="shared" si="12"/>
        <v>534015</v>
      </c>
      <c r="I90" s="23">
        <f t="shared" si="12"/>
        <v>354317</v>
      </c>
      <c r="J90" s="23">
        <f>SUM(J87:J89)</f>
        <v>543515</v>
      </c>
      <c r="K90" s="23">
        <f>SUM(K87:K89)</f>
        <v>1125871</v>
      </c>
      <c r="L90" s="23">
        <f>SUM(J90:K90)</f>
        <v>1669386</v>
      </c>
    </row>
    <row r="91" spans="1:12" ht="6.95" customHeight="1">
      <c r="C91" s="13"/>
      <c r="D91" s="18"/>
      <c r="E91" s="18"/>
      <c r="F91" s="18"/>
      <c r="G91" s="18"/>
      <c r="H91" s="18"/>
      <c r="I91" s="18"/>
      <c r="J91" s="18"/>
      <c r="K91" s="18"/>
      <c r="L91" s="18"/>
    </row>
    <row r="92" spans="1:12">
      <c r="B92" s="11" t="s">
        <v>84</v>
      </c>
      <c r="C92" s="13" t="s">
        <v>85</v>
      </c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B93" s="11">
        <v>2250</v>
      </c>
      <c r="C93" s="16" t="s">
        <v>86</v>
      </c>
      <c r="D93" s="19">
        <v>0</v>
      </c>
      <c r="E93" s="21">
        <v>175553</v>
      </c>
      <c r="F93" s="19">
        <v>0</v>
      </c>
      <c r="G93" s="21">
        <v>184434</v>
      </c>
      <c r="H93" s="19">
        <v>0</v>
      </c>
      <c r="I93" s="21">
        <v>184434</v>
      </c>
      <c r="J93" s="21">
        <v>180000</v>
      </c>
      <c r="K93" s="21">
        <v>183836</v>
      </c>
      <c r="L93" s="21">
        <v>363836</v>
      </c>
    </row>
    <row r="94" spans="1:12">
      <c r="A94" s="6"/>
      <c r="B94" s="29">
        <v>2251</v>
      </c>
      <c r="C94" s="31" t="s">
        <v>87</v>
      </c>
      <c r="D94" s="17">
        <v>0</v>
      </c>
      <c r="E94" s="37">
        <v>3372</v>
      </c>
      <c r="F94" s="17">
        <v>0</v>
      </c>
      <c r="G94" s="37">
        <v>3600</v>
      </c>
      <c r="H94" s="17">
        <v>0</v>
      </c>
      <c r="I94" s="37">
        <v>3600</v>
      </c>
      <c r="J94" s="37">
        <v>1</v>
      </c>
      <c r="K94" s="37">
        <v>3875</v>
      </c>
      <c r="L94" s="37">
        <v>3876</v>
      </c>
    </row>
    <row r="95" spans="1:12">
      <c r="A95" s="6" t="s">
        <v>11</v>
      </c>
      <c r="B95" s="29" t="s">
        <v>84</v>
      </c>
      <c r="C95" s="30" t="s">
        <v>85</v>
      </c>
      <c r="D95" s="24" t="s">
        <v>21</v>
      </c>
      <c r="E95" s="24">
        <f>SUM(E93:E94)</f>
        <v>178925</v>
      </c>
      <c r="F95" s="24" t="s">
        <v>21</v>
      </c>
      <c r="G95" s="24">
        <f>SUM(G93:G94)</f>
        <v>188034</v>
      </c>
      <c r="H95" s="24" t="s">
        <v>21</v>
      </c>
      <c r="I95" s="24">
        <f>SUM(I93:I94)</f>
        <v>188034</v>
      </c>
      <c r="J95" s="24">
        <f>SUM(J93:J94)</f>
        <v>180001</v>
      </c>
      <c r="K95" s="24">
        <f>SUM(K93:K94)</f>
        <v>187711</v>
      </c>
      <c r="L95" s="24">
        <f>SUM(J95:K95)</f>
        <v>367712</v>
      </c>
    </row>
    <row r="96" spans="1:12">
      <c r="A96" s="33" t="s">
        <v>11</v>
      </c>
      <c r="B96" s="36" t="s">
        <v>57</v>
      </c>
      <c r="C96" s="35" t="s">
        <v>58</v>
      </c>
      <c r="D96" s="24">
        <f t="shared" ref="D96:K96" si="13">D95+D90+D83+D80+D74+D71+D65+D60</f>
        <v>3525638</v>
      </c>
      <c r="E96" s="24">
        <f t="shared" si="13"/>
        <v>6791276</v>
      </c>
      <c r="F96" s="24">
        <f t="shared" si="13"/>
        <v>4991588</v>
      </c>
      <c r="G96" s="24">
        <f t="shared" si="13"/>
        <v>5526809</v>
      </c>
      <c r="H96" s="24">
        <f t="shared" si="13"/>
        <v>5156038</v>
      </c>
      <c r="I96" s="24">
        <f t="shared" si="13"/>
        <v>5526809</v>
      </c>
      <c r="J96" s="24">
        <f t="shared" si="13"/>
        <v>6069745</v>
      </c>
      <c r="K96" s="24">
        <f t="shared" si="13"/>
        <v>6559010</v>
      </c>
      <c r="L96" s="24">
        <f>L95+L90+L83+L80+L74+L71+L65+L60</f>
        <v>12628755</v>
      </c>
    </row>
    <row r="97" spans="1:12" ht="1.5" customHeight="1">
      <c r="B97" s="11"/>
      <c r="C97" s="30"/>
      <c r="D97" s="18"/>
      <c r="E97" s="18"/>
      <c r="F97" s="18"/>
      <c r="G97" s="18"/>
      <c r="H97" s="18"/>
      <c r="I97" s="18"/>
      <c r="J97" s="18"/>
      <c r="K97" s="18"/>
      <c r="L97" s="18"/>
    </row>
    <row r="98" spans="1:12">
      <c r="B98" s="11" t="s">
        <v>88</v>
      </c>
      <c r="C98" s="13" t="s">
        <v>89</v>
      </c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B99" s="11" t="s">
        <v>14</v>
      </c>
      <c r="C99" s="13" t="s">
        <v>90</v>
      </c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B100" s="11">
        <v>2401</v>
      </c>
      <c r="C100" s="16" t="s">
        <v>91</v>
      </c>
      <c r="D100" s="20">
        <v>318485</v>
      </c>
      <c r="E100" s="20">
        <v>226664</v>
      </c>
      <c r="F100" s="20">
        <v>285428</v>
      </c>
      <c r="G100" s="20">
        <v>265416</v>
      </c>
      <c r="H100" s="20">
        <v>286428</v>
      </c>
      <c r="I100" s="20">
        <v>265416</v>
      </c>
      <c r="J100" s="20">
        <v>254699</v>
      </c>
      <c r="K100" s="20">
        <v>297476</v>
      </c>
      <c r="L100" s="20">
        <v>552175</v>
      </c>
    </row>
    <row r="101" spans="1:12">
      <c r="B101" s="11">
        <v>2402</v>
      </c>
      <c r="C101" s="16" t="s">
        <v>92</v>
      </c>
      <c r="D101" s="20">
        <v>24389</v>
      </c>
      <c r="E101" s="20">
        <v>51438</v>
      </c>
      <c r="F101" s="20">
        <v>9080</v>
      </c>
      <c r="G101" s="20">
        <v>54650</v>
      </c>
      <c r="H101" s="20">
        <v>9080</v>
      </c>
      <c r="I101" s="20">
        <v>54650</v>
      </c>
      <c r="J101" s="20">
        <v>8320</v>
      </c>
      <c r="K101" s="20">
        <v>64605</v>
      </c>
      <c r="L101" s="20">
        <v>72925</v>
      </c>
    </row>
    <row r="102" spans="1:12">
      <c r="B102" s="11">
        <v>2403</v>
      </c>
      <c r="C102" s="16" t="s">
        <v>93</v>
      </c>
      <c r="D102" s="20">
        <v>146951</v>
      </c>
      <c r="E102" s="20">
        <v>182339</v>
      </c>
      <c r="F102" s="20">
        <v>137571</v>
      </c>
      <c r="G102" s="20">
        <v>184517</v>
      </c>
      <c r="H102" s="20">
        <v>142426</v>
      </c>
      <c r="I102" s="20">
        <v>184517</v>
      </c>
      <c r="J102" s="20">
        <v>142859</v>
      </c>
      <c r="K102" s="20">
        <v>211256</v>
      </c>
      <c r="L102" s="20">
        <v>354115</v>
      </c>
    </row>
    <row r="103" spans="1:12">
      <c r="B103" s="11">
        <v>2404</v>
      </c>
      <c r="C103" s="16" t="s">
        <v>94</v>
      </c>
      <c r="D103" s="20">
        <v>18871</v>
      </c>
      <c r="E103" s="20">
        <v>4361</v>
      </c>
      <c r="F103" s="20">
        <v>14904</v>
      </c>
      <c r="G103" s="20">
        <v>5010</v>
      </c>
      <c r="H103" s="20">
        <v>23898</v>
      </c>
      <c r="I103" s="20">
        <v>5010</v>
      </c>
      <c r="J103" s="20">
        <v>19111</v>
      </c>
      <c r="K103" s="20">
        <v>5524</v>
      </c>
      <c r="L103" s="20">
        <v>24635</v>
      </c>
    </row>
    <row r="104" spans="1:12">
      <c r="B104" s="11">
        <v>2405</v>
      </c>
      <c r="C104" s="16" t="s">
        <v>95</v>
      </c>
      <c r="D104" s="20">
        <v>7595</v>
      </c>
      <c r="E104" s="20">
        <v>31324</v>
      </c>
      <c r="F104" s="20">
        <v>2545</v>
      </c>
      <c r="G104" s="20">
        <v>34421</v>
      </c>
      <c r="H104" s="20">
        <v>7050</v>
      </c>
      <c r="I104" s="20">
        <v>34421</v>
      </c>
      <c r="J104" s="20">
        <v>4034</v>
      </c>
      <c r="K104" s="20">
        <v>39516</v>
      </c>
      <c r="L104" s="20">
        <v>43550</v>
      </c>
    </row>
    <row r="105" spans="1:12">
      <c r="B105" s="11">
        <v>2406</v>
      </c>
      <c r="C105" s="16" t="s">
        <v>96</v>
      </c>
      <c r="D105" s="20">
        <v>332293</v>
      </c>
      <c r="E105" s="20">
        <v>239665</v>
      </c>
      <c r="F105" s="20">
        <v>832007</v>
      </c>
      <c r="G105" s="20">
        <v>270663</v>
      </c>
      <c r="H105" s="20">
        <v>832149</v>
      </c>
      <c r="I105" s="20">
        <v>270663</v>
      </c>
      <c r="J105" s="20">
        <v>1003657</v>
      </c>
      <c r="K105" s="20">
        <v>267204</v>
      </c>
      <c r="L105" s="20">
        <v>1270861</v>
      </c>
    </row>
    <row r="106" spans="1:12">
      <c r="B106" s="11">
        <v>2407</v>
      </c>
      <c r="C106" s="16" t="s">
        <v>97</v>
      </c>
      <c r="D106" s="19">
        <v>0</v>
      </c>
      <c r="E106" s="21">
        <v>38417</v>
      </c>
      <c r="F106" s="21">
        <v>3800</v>
      </c>
      <c r="G106" s="21">
        <v>44010</v>
      </c>
      <c r="H106" s="21">
        <v>3800</v>
      </c>
      <c r="I106" s="21">
        <v>44010</v>
      </c>
      <c r="J106" s="21">
        <v>4000</v>
      </c>
      <c r="K106" s="21">
        <v>43500</v>
      </c>
      <c r="L106" s="21">
        <v>47500</v>
      </c>
    </row>
    <row r="107" spans="1:12">
      <c r="B107" s="11">
        <v>2408</v>
      </c>
      <c r="C107" s="16" t="s">
        <v>98</v>
      </c>
      <c r="D107" s="20">
        <v>33710</v>
      </c>
      <c r="E107" s="20">
        <v>120727</v>
      </c>
      <c r="F107" s="20">
        <v>33350</v>
      </c>
      <c r="G107" s="20">
        <v>161069</v>
      </c>
      <c r="H107" s="20">
        <v>33350</v>
      </c>
      <c r="I107" s="20">
        <v>161069</v>
      </c>
      <c r="J107" s="20">
        <v>93572</v>
      </c>
      <c r="K107" s="20">
        <v>178861</v>
      </c>
      <c r="L107" s="20">
        <v>272433</v>
      </c>
    </row>
    <row r="108" spans="1:12">
      <c r="B108" s="11">
        <v>2415</v>
      </c>
      <c r="C108" s="16" t="s">
        <v>99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</row>
    <row r="109" spans="1:12">
      <c r="B109" s="11">
        <v>2425</v>
      </c>
      <c r="C109" s="16" t="s">
        <v>100</v>
      </c>
      <c r="D109" s="20">
        <v>20164</v>
      </c>
      <c r="E109" s="20">
        <v>68358</v>
      </c>
      <c r="F109" s="20">
        <v>32686</v>
      </c>
      <c r="G109" s="20">
        <v>79577</v>
      </c>
      <c r="H109" s="20">
        <v>32686</v>
      </c>
      <c r="I109" s="20">
        <v>79577</v>
      </c>
      <c r="J109" s="20">
        <v>22531</v>
      </c>
      <c r="K109" s="20">
        <v>90277</v>
      </c>
      <c r="L109" s="20">
        <v>112808</v>
      </c>
    </row>
    <row r="110" spans="1:12">
      <c r="B110" s="11">
        <v>2435</v>
      </c>
      <c r="C110" s="16" t="s">
        <v>101</v>
      </c>
      <c r="D110" s="20">
        <v>363890</v>
      </c>
      <c r="E110" s="19">
        <v>0</v>
      </c>
      <c r="F110" s="21">
        <v>387821</v>
      </c>
      <c r="G110" s="19">
        <v>0</v>
      </c>
      <c r="H110" s="21">
        <v>417821</v>
      </c>
      <c r="I110" s="19">
        <v>0</v>
      </c>
      <c r="J110" s="21">
        <v>386801</v>
      </c>
      <c r="K110" s="19">
        <v>0</v>
      </c>
      <c r="L110" s="21">
        <v>386801</v>
      </c>
    </row>
    <row r="111" spans="1:12">
      <c r="A111" s="1" t="s">
        <v>11</v>
      </c>
      <c r="B111" s="11" t="s">
        <v>14</v>
      </c>
      <c r="C111" s="13" t="s">
        <v>90</v>
      </c>
      <c r="D111" s="23">
        <f t="shared" ref="D111:I111" si="14">SUM(D100:D110)</f>
        <v>1266348</v>
      </c>
      <c r="E111" s="23">
        <f t="shared" si="14"/>
        <v>963293</v>
      </c>
      <c r="F111" s="23">
        <f t="shared" si="14"/>
        <v>1739192</v>
      </c>
      <c r="G111" s="23">
        <f t="shared" si="14"/>
        <v>1099333</v>
      </c>
      <c r="H111" s="23">
        <f t="shared" si="14"/>
        <v>1788688</v>
      </c>
      <c r="I111" s="23">
        <f t="shared" si="14"/>
        <v>1099333</v>
      </c>
      <c r="J111" s="23">
        <f>SUM(J100:J110)</f>
        <v>1939584</v>
      </c>
      <c r="K111" s="23">
        <f>SUM(K100:K110)</f>
        <v>1198219</v>
      </c>
      <c r="L111" s="23">
        <f>SUM(J111:K111)</f>
        <v>3137803</v>
      </c>
    </row>
    <row r="112" spans="1:12">
      <c r="C112" s="13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>
      <c r="B113" s="11" t="s">
        <v>22</v>
      </c>
      <c r="C113" s="13" t="s">
        <v>102</v>
      </c>
      <c r="D113" s="20"/>
      <c r="E113" s="21"/>
      <c r="F113" s="20"/>
      <c r="G113" s="20"/>
      <c r="H113" s="20"/>
      <c r="I113" s="20"/>
      <c r="J113" s="20"/>
      <c r="K113" s="20"/>
      <c r="L113" s="20"/>
    </row>
    <row r="114" spans="1:12">
      <c r="B114" s="11">
        <v>2501</v>
      </c>
      <c r="C114" s="16" t="s">
        <v>103</v>
      </c>
      <c r="D114" s="20">
        <v>207997</v>
      </c>
      <c r="E114" s="19">
        <v>0</v>
      </c>
      <c r="F114" s="20">
        <v>144855</v>
      </c>
      <c r="G114" s="19">
        <v>0</v>
      </c>
      <c r="H114" s="20">
        <v>154855</v>
      </c>
      <c r="I114" s="19">
        <v>0</v>
      </c>
      <c r="J114" s="20">
        <v>211900</v>
      </c>
      <c r="K114" s="19">
        <v>0</v>
      </c>
      <c r="L114" s="20">
        <v>211900</v>
      </c>
    </row>
    <row r="115" spans="1:12">
      <c r="B115" s="11">
        <v>2505</v>
      </c>
      <c r="C115" s="16" t="s">
        <v>104</v>
      </c>
      <c r="D115" s="20">
        <v>35000</v>
      </c>
      <c r="E115" s="19">
        <v>0</v>
      </c>
      <c r="F115" s="20">
        <v>60000</v>
      </c>
      <c r="G115" s="19">
        <v>0</v>
      </c>
      <c r="H115" s="20">
        <v>60000</v>
      </c>
      <c r="I115" s="19">
        <v>0</v>
      </c>
      <c r="J115" s="20">
        <v>61500</v>
      </c>
      <c r="K115" s="19">
        <v>0</v>
      </c>
      <c r="L115" s="20">
        <v>61500</v>
      </c>
    </row>
    <row r="116" spans="1:12">
      <c r="B116" s="11">
        <v>2506</v>
      </c>
      <c r="C116" s="16" t="s">
        <v>105</v>
      </c>
      <c r="D116" s="21">
        <v>36980</v>
      </c>
      <c r="E116" s="19">
        <v>0</v>
      </c>
      <c r="F116" s="21">
        <v>70000</v>
      </c>
      <c r="G116" s="19">
        <v>0</v>
      </c>
      <c r="H116" s="21">
        <v>70000</v>
      </c>
      <c r="I116" s="19">
        <v>0</v>
      </c>
      <c r="J116" s="21">
        <v>20000</v>
      </c>
      <c r="K116" s="19">
        <v>0</v>
      </c>
      <c r="L116" s="21">
        <v>20000</v>
      </c>
    </row>
    <row r="117" spans="1:12">
      <c r="B117" s="11">
        <v>2515</v>
      </c>
      <c r="C117" s="16" t="s">
        <v>106</v>
      </c>
      <c r="D117" s="20">
        <v>515416</v>
      </c>
      <c r="E117" s="20">
        <v>14430</v>
      </c>
      <c r="F117" s="20">
        <v>821676</v>
      </c>
      <c r="G117" s="20">
        <v>17766</v>
      </c>
      <c r="H117" s="20">
        <v>774258</v>
      </c>
      <c r="I117" s="20">
        <v>17766</v>
      </c>
      <c r="J117" s="20">
        <v>593506</v>
      </c>
      <c r="K117" s="20">
        <v>21521</v>
      </c>
      <c r="L117" s="20">
        <v>615027</v>
      </c>
    </row>
    <row r="118" spans="1:12">
      <c r="A118" s="1" t="s">
        <v>11</v>
      </c>
      <c r="B118" s="11" t="s">
        <v>22</v>
      </c>
      <c r="C118" s="13" t="s">
        <v>102</v>
      </c>
      <c r="D118" s="23">
        <f t="shared" ref="D118:I118" si="15">SUM(D114:D117)</f>
        <v>795393</v>
      </c>
      <c r="E118" s="23">
        <f t="shared" si="15"/>
        <v>14430</v>
      </c>
      <c r="F118" s="23">
        <f t="shared" si="15"/>
        <v>1096531</v>
      </c>
      <c r="G118" s="23">
        <f t="shared" si="15"/>
        <v>17766</v>
      </c>
      <c r="H118" s="23">
        <f t="shared" si="15"/>
        <v>1059113</v>
      </c>
      <c r="I118" s="23">
        <f t="shared" si="15"/>
        <v>17766</v>
      </c>
      <c r="J118" s="23">
        <f>SUM(J114:J117)</f>
        <v>886906</v>
      </c>
      <c r="K118" s="23">
        <f>SUM(K114:K117)</f>
        <v>21521</v>
      </c>
      <c r="L118" s="23">
        <f>SUM(J118:K118)</f>
        <v>908427</v>
      </c>
    </row>
    <row r="119" spans="1:12">
      <c r="C119" s="13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>
      <c r="B120" s="11" t="s">
        <v>37</v>
      </c>
      <c r="C120" s="13" t="s">
        <v>107</v>
      </c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>
      <c r="B121" s="11">
        <v>2575</v>
      </c>
      <c r="C121" s="13" t="s">
        <v>108</v>
      </c>
      <c r="D121" s="27">
        <v>4836</v>
      </c>
      <c r="E121" s="26">
        <v>0</v>
      </c>
      <c r="F121" s="27">
        <v>10000</v>
      </c>
      <c r="G121" s="26">
        <v>0</v>
      </c>
      <c r="H121" s="27">
        <v>10950</v>
      </c>
      <c r="I121" s="26">
        <v>0</v>
      </c>
      <c r="J121" s="27">
        <v>10000</v>
      </c>
      <c r="K121" s="26">
        <v>0</v>
      </c>
      <c r="L121" s="27">
        <v>10000</v>
      </c>
    </row>
    <row r="122" spans="1:12">
      <c r="A122" s="1" t="s">
        <v>11</v>
      </c>
      <c r="B122" s="11" t="s">
        <v>37</v>
      </c>
      <c r="C122" s="13" t="s">
        <v>107</v>
      </c>
      <c r="D122" s="23">
        <f t="shared" ref="D122:L122" si="16">D121</f>
        <v>4836</v>
      </c>
      <c r="E122" s="22">
        <f t="shared" si="16"/>
        <v>0</v>
      </c>
      <c r="F122" s="23">
        <f t="shared" si="16"/>
        <v>10000</v>
      </c>
      <c r="G122" s="22">
        <f t="shared" si="16"/>
        <v>0</v>
      </c>
      <c r="H122" s="23">
        <f t="shared" si="16"/>
        <v>10950</v>
      </c>
      <c r="I122" s="22">
        <f t="shared" si="16"/>
        <v>0</v>
      </c>
      <c r="J122" s="23">
        <f t="shared" si="16"/>
        <v>10000</v>
      </c>
      <c r="K122" s="22">
        <f t="shared" si="16"/>
        <v>0</v>
      </c>
      <c r="L122" s="23">
        <f t="shared" si="16"/>
        <v>10000</v>
      </c>
    </row>
    <row r="123" spans="1:12">
      <c r="C123" s="13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>
      <c r="B124" s="11" t="s">
        <v>42</v>
      </c>
      <c r="C124" s="13" t="s">
        <v>109</v>
      </c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>
      <c r="A125" s="6"/>
      <c r="B125" s="29">
        <v>2702</v>
      </c>
      <c r="C125" s="31" t="s">
        <v>110</v>
      </c>
      <c r="D125" s="18">
        <v>322433</v>
      </c>
      <c r="E125" s="18">
        <v>22192</v>
      </c>
      <c r="F125" s="18">
        <v>1382300</v>
      </c>
      <c r="G125" s="18">
        <v>35240</v>
      </c>
      <c r="H125" s="18">
        <v>1382300</v>
      </c>
      <c r="I125" s="18">
        <v>35240</v>
      </c>
      <c r="J125" s="18">
        <v>1396846</v>
      </c>
      <c r="K125" s="18">
        <v>32605</v>
      </c>
      <c r="L125" s="18">
        <v>1429451</v>
      </c>
    </row>
    <row r="126" spans="1:12">
      <c r="A126" s="6"/>
      <c r="B126" s="29">
        <v>2705</v>
      </c>
      <c r="C126" s="31" t="s">
        <v>111</v>
      </c>
      <c r="D126" s="37">
        <v>55</v>
      </c>
      <c r="E126" s="17">
        <v>0</v>
      </c>
      <c r="F126" s="37">
        <v>20000</v>
      </c>
      <c r="G126" s="17">
        <v>0</v>
      </c>
      <c r="H126" s="37">
        <v>20000</v>
      </c>
      <c r="I126" s="17">
        <v>0</v>
      </c>
      <c r="J126" s="37">
        <v>20000</v>
      </c>
      <c r="K126" s="17">
        <v>0</v>
      </c>
      <c r="L126" s="37">
        <v>20000</v>
      </c>
    </row>
    <row r="127" spans="1:12">
      <c r="A127" s="6"/>
      <c r="B127" s="29">
        <v>2711</v>
      </c>
      <c r="C127" s="31" t="s">
        <v>112</v>
      </c>
      <c r="D127" s="18">
        <v>56495</v>
      </c>
      <c r="E127" s="17">
        <v>0</v>
      </c>
      <c r="F127" s="37">
        <v>40000</v>
      </c>
      <c r="G127" s="37">
        <v>1000</v>
      </c>
      <c r="H127" s="18">
        <v>60000</v>
      </c>
      <c r="I127" s="37">
        <v>1000</v>
      </c>
      <c r="J127" s="18">
        <v>20000</v>
      </c>
      <c r="K127" s="37">
        <v>1000</v>
      </c>
      <c r="L127" s="18">
        <v>21000</v>
      </c>
    </row>
    <row r="128" spans="1:12">
      <c r="A128" s="33" t="s">
        <v>11</v>
      </c>
      <c r="B128" s="36" t="s">
        <v>42</v>
      </c>
      <c r="C128" s="35" t="s">
        <v>109</v>
      </c>
      <c r="D128" s="23">
        <f t="shared" ref="D128:I128" si="17">SUM(D125:D127)</f>
        <v>378983</v>
      </c>
      <c r="E128" s="23">
        <f t="shared" si="17"/>
        <v>22192</v>
      </c>
      <c r="F128" s="23">
        <f t="shared" si="17"/>
        <v>1442300</v>
      </c>
      <c r="G128" s="23">
        <f t="shared" si="17"/>
        <v>36240</v>
      </c>
      <c r="H128" s="23">
        <f t="shared" si="17"/>
        <v>1462300</v>
      </c>
      <c r="I128" s="23">
        <f t="shared" si="17"/>
        <v>36240</v>
      </c>
      <c r="J128" s="23">
        <f>SUM(J125:J127)</f>
        <v>1436846</v>
      </c>
      <c r="K128" s="23">
        <f>SUM(K125:K127)</f>
        <v>33605</v>
      </c>
      <c r="L128" s="23">
        <f>SUM(J128:K128)</f>
        <v>1470451</v>
      </c>
    </row>
    <row r="129" spans="1:12" ht="2.25" customHeight="1">
      <c r="C129" s="13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2">
      <c r="B130" s="11" t="s">
        <v>53</v>
      </c>
      <c r="C130" s="13" t="s">
        <v>113</v>
      </c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>
      <c r="B131" s="11">
        <v>2801</v>
      </c>
      <c r="C131" s="16" t="s">
        <v>114</v>
      </c>
      <c r="D131" s="20">
        <v>346606</v>
      </c>
      <c r="E131" s="20">
        <v>627149</v>
      </c>
      <c r="F131" s="20">
        <v>243383</v>
      </c>
      <c r="G131" s="20">
        <v>720372</v>
      </c>
      <c r="H131" s="20">
        <v>243383</v>
      </c>
      <c r="I131" s="20">
        <v>720372</v>
      </c>
      <c r="J131" s="20">
        <v>301999</v>
      </c>
      <c r="K131" s="20">
        <v>807755</v>
      </c>
      <c r="L131" s="20">
        <v>1109754</v>
      </c>
    </row>
    <row r="132" spans="1:12">
      <c r="B132" s="11">
        <v>2810</v>
      </c>
      <c r="C132" s="16" t="s">
        <v>115</v>
      </c>
      <c r="D132" s="20">
        <v>6075</v>
      </c>
      <c r="E132" s="19">
        <v>0</v>
      </c>
      <c r="F132" s="20">
        <v>5000</v>
      </c>
      <c r="G132" s="19">
        <v>0</v>
      </c>
      <c r="H132" s="20">
        <v>10000</v>
      </c>
      <c r="I132" s="19">
        <v>0</v>
      </c>
      <c r="J132" s="20">
        <v>10800</v>
      </c>
      <c r="K132" s="19">
        <v>0</v>
      </c>
      <c r="L132" s="20">
        <v>10800</v>
      </c>
    </row>
    <row r="133" spans="1:12">
      <c r="A133" s="1" t="s">
        <v>11</v>
      </c>
      <c r="B133" s="11" t="s">
        <v>53</v>
      </c>
      <c r="C133" s="13" t="s">
        <v>113</v>
      </c>
      <c r="D133" s="23">
        <f t="shared" ref="D133:K133" si="18">SUM(D131:D132)</f>
        <v>352681</v>
      </c>
      <c r="E133" s="23">
        <f t="shared" si="18"/>
        <v>627149</v>
      </c>
      <c r="F133" s="23">
        <f t="shared" si="18"/>
        <v>248383</v>
      </c>
      <c r="G133" s="23">
        <f t="shared" si="18"/>
        <v>720372</v>
      </c>
      <c r="H133" s="23">
        <f t="shared" si="18"/>
        <v>253383</v>
      </c>
      <c r="I133" s="23">
        <f t="shared" si="18"/>
        <v>720372</v>
      </c>
      <c r="J133" s="23">
        <f t="shared" si="18"/>
        <v>312799</v>
      </c>
      <c r="K133" s="23">
        <f t="shared" si="18"/>
        <v>807755</v>
      </c>
      <c r="L133" s="23">
        <f>SUM(J133:K133)</f>
        <v>1120554</v>
      </c>
    </row>
    <row r="134" spans="1:12" ht="6.95" customHeight="1">
      <c r="B134" s="11"/>
      <c r="C134" s="13"/>
      <c r="D134" s="18"/>
      <c r="E134" s="18"/>
      <c r="F134" s="18"/>
      <c r="G134" s="18"/>
      <c r="H134" s="18"/>
      <c r="I134" s="18"/>
      <c r="J134" s="18"/>
      <c r="K134" s="18"/>
      <c r="L134" s="18"/>
    </row>
    <row r="135" spans="1:12">
      <c r="B135" s="11" t="s">
        <v>76</v>
      </c>
      <c r="C135" s="13" t="s">
        <v>116</v>
      </c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B136" s="11">
        <v>2851</v>
      </c>
      <c r="C136" s="16" t="s">
        <v>117</v>
      </c>
      <c r="D136" s="20">
        <v>98545</v>
      </c>
      <c r="E136" s="20">
        <v>66998</v>
      </c>
      <c r="F136" s="20">
        <v>70035</v>
      </c>
      <c r="G136" s="20">
        <v>73586</v>
      </c>
      <c r="H136" s="20">
        <v>70035</v>
      </c>
      <c r="I136" s="20">
        <v>73586</v>
      </c>
      <c r="J136" s="20">
        <v>97464</v>
      </c>
      <c r="K136" s="20">
        <v>74400</v>
      </c>
      <c r="L136" s="20">
        <v>171864</v>
      </c>
    </row>
    <row r="137" spans="1:12">
      <c r="B137" s="11">
        <v>2852</v>
      </c>
      <c r="C137" s="16" t="s">
        <v>118</v>
      </c>
      <c r="D137" s="21">
        <v>275210</v>
      </c>
      <c r="E137" s="19">
        <v>0</v>
      </c>
      <c r="F137" s="21">
        <v>40500</v>
      </c>
      <c r="G137" s="21">
        <v>34000</v>
      </c>
      <c r="H137" s="21">
        <v>40500</v>
      </c>
      <c r="I137" s="21">
        <v>34000</v>
      </c>
      <c r="J137" s="21">
        <v>66864</v>
      </c>
      <c r="K137" s="21">
        <v>4000</v>
      </c>
      <c r="L137" s="21">
        <v>70864</v>
      </c>
    </row>
    <row r="138" spans="1:12">
      <c r="B138" s="11">
        <v>2853</v>
      </c>
      <c r="C138" s="16" t="s">
        <v>119</v>
      </c>
      <c r="D138" s="20">
        <v>8427</v>
      </c>
      <c r="E138" s="20">
        <v>16846</v>
      </c>
      <c r="F138" s="20">
        <v>10099</v>
      </c>
      <c r="G138" s="20">
        <v>20370</v>
      </c>
      <c r="H138" s="20">
        <v>10099</v>
      </c>
      <c r="I138" s="20">
        <v>20370</v>
      </c>
      <c r="J138" s="20">
        <v>15960</v>
      </c>
      <c r="K138" s="20">
        <v>22772</v>
      </c>
      <c r="L138" s="20">
        <v>38732</v>
      </c>
    </row>
    <row r="139" spans="1:12">
      <c r="A139" s="1" t="s">
        <v>11</v>
      </c>
      <c r="B139" s="11" t="s">
        <v>76</v>
      </c>
      <c r="C139" s="13" t="s">
        <v>116</v>
      </c>
      <c r="D139" s="23">
        <f t="shared" ref="D139:I139" si="19">SUM(D136:D138)</f>
        <v>382182</v>
      </c>
      <c r="E139" s="23">
        <f t="shared" si="19"/>
        <v>83844</v>
      </c>
      <c r="F139" s="23">
        <f t="shared" si="19"/>
        <v>120634</v>
      </c>
      <c r="G139" s="23">
        <f t="shared" si="19"/>
        <v>127956</v>
      </c>
      <c r="H139" s="23">
        <f t="shared" si="19"/>
        <v>120634</v>
      </c>
      <c r="I139" s="23">
        <f t="shared" si="19"/>
        <v>127956</v>
      </c>
      <c r="J139" s="23">
        <f>SUM(J136:J138)</f>
        <v>180288</v>
      </c>
      <c r="K139" s="23">
        <f>SUM(K136:K138)</f>
        <v>101172</v>
      </c>
      <c r="L139" s="23">
        <f>SUM(J139:K139)</f>
        <v>281460</v>
      </c>
    </row>
    <row r="140" spans="1:12" ht="6.95" customHeight="1">
      <c r="C140" s="13"/>
      <c r="D140" s="18"/>
      <c r="E140" s="18"/>
      <c r="F140" s="18"/>
      <c r="G140" s="18"/>
      <c r="H140" s="18"/>
      <c r="I140" s="18"/>
      <c r="J140" s="18"/>
      <c r="K140" s="18"/>
      <c r="L140" s="18"/>
    </row>
    <row r="141" spans="1:12">
      <c r="B141" s="11" t="s">
        <v>79</v>
      </c>
      <c r="C141" s="13" t="s">
        <v>120</v>
      </c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>
      <c r="B142" s="11">
        <v>3054</v>
      </c>
      <c r="C142" s="16" t="s">
        <v>121</v>
      </c>
      <c r="D142" s="20">
        <v>203753</v>
      </c>
      <c r="E142" s="20">
        <v>452870</v>
      </c>
      <c r="F142" s="20">
        <v>156195</v>
      </c>
      <c r="G142" s="20">
        <v>516378</v>
      </c>
      <c r="H142" s="20">
        <v>173792</v>
      </c>
      <c r="I142" s="20">
        <v>517793</v>
      </c>
      <c r="J142" s="20">
        <v>220400</v>
      </c>
      <c r="K142" s="20">
        <v>619329</v>
      </c>
      <c r="L142" s="20">
        <v>839729</v>
      </c>
    </row>
    <row r="143" spans="1:12">
      <c r="B143" s="11">
        <v>3055</v>
      </c>
      <c r="C143" s="16" t="s">
        <v>122</v>
      </c>
      <c r="D143" s="20">
        <v>23383</v>
      </c>
      <c r="E143" s="20">
        <v>297915</v>
      </c>
      <c r="F143" s="20">
        <v>19553</v>
      </c>
      <c r="G143" s="20">
        <v>346110</v>
      </c>
      <c r="H143" s="20">
        <v>19553</v>
      </c>
      <c r="I143" s="20">
        <v>346110</v>
      </c>
      <c r="J143" s="20">
        <v>43300</v>
      </c>
      <c r="K143" s="20">
        <v>353363</v>
      </c>
      <c r="L143" s="20">
        <v>396663</v>
      </c>
    </row>
    <row r="144" spans="1:12">
      <c r="A144" s="1" t="s">
        <v>11</v>
      </c>
      <c r="B144" s="11" t="s">
        <v>79</v>
      </c>
      <c r="C144" s="13" t="s">
        <v>120</v>
      </c>
      <c r="D144" s="23">
        <f t="shared" ref="D144:I144" si="20">SUM(D142:D143)</f>
        <v>227136</v>
      </c>
      <c r="E144" s="23">
        <f t="shared" si="20"/>
        <v>750785</v>
      </c>
      <c r="F144" s="23">
        <f t="shared" si="20"/>
        <v>175748</v>
      </c>
      <c r="G144" s="23">
        <f t="shared" si="20"/>
        <v>862488</v>
      </c>
      <c r="H144" s="23">
        <f t="shared" si="20"/>
        <v>193345</v>
      </c>
      <c r="I144" s="23">
        <f t="shared" si="20"/>
        <v>863903</v>
      </c>
      <c r="J144" s="23">
        <f>SUM(J142:J143)</f>
        <v>263700</v>
      </c>
      <c r="K144" s="23">
        <f>SUM(K142:K143)</f>
        <v>972692</v>
      </c>
      <c r="L144" s="23">
        <f>SUM(J144:K144)</f>
        <v>1236392</v>
      </c>
    </row>
    <row r="145" spans="1:12" ht="6.95" customHeight="1">
      <c r="C145" s="13"/>
      <c r="D145" s="18"/>
      <c r="E145" s="18"/>
      <c r="F145" s="18"/>
      <c r="G145" s="18"/>
      <c r="H145" s="18"/>
      <c r="I145" s="18"/>
      <c r="J145" s="18"/>
      <c r="K145" s="18"/>
      <c r="L145" s="18"/>
    </row>
    <row r="146" spans="1:12">
      <c r="B146" s="11" t="s">
        <v>24</v>
      </c>
      <c r="C146" s="13" t="s">
        <v>123</v>
      </c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>
      <c r="B147" s="11">
        <v>3425</v>
      </c>
      <c r="C147" s="16" t="s">
        <v>124</v>
      </c>
      <c r="D147" s="20">
        <v>15886</v>
      </c>
      <c r="E147" s="19">
        <v>0</v>
      </c>
      <c r="F147" s="20">
        <v>11990</v>
      </c>
      <c r="G147" s="19">
        <v>0</v>
      </c>
      <c r="H147" s="20">
        <v>15310</v>
      </c>
      <c r="I147" s="19">
        <v>0</v>
      </c>
      <c r="J147" s="20">
        <v>17400</v>
      </c>
      <c r="K147" s="19">
        <v>0</v>
      </c>
      <c r="L147" s="20">
        <v>17400</v>
      </c>
    </row>
    <row r="148" spans="1:12">
      <c r="B148" s="11">
        <v>3435</v>
      </c>
      <c r="C148" s="16" t="s">
        <v>125</v>
      </c>
      <c r="D148" s="21">
        <v>12346</v>
      </c>
      <c r="E148" s="19">
        <v>0</v>
      </c>
      <c r="F148" s="21">
        <v>16323</v>
      </c>
      <c r="G148" s="19">
        <v>0</v>
      </c>
      <c r="H148" s="21">
        <v>16323</v>
      </c>
      <c r="I148" s="19">
        <v>0</v>
      </c>
      <c r="J148" s="21">
        <v>9395</v>
      </c>
      <c r="K148" s="19">
        <v>0</v>
      </c>
      <c r="L148" s="21">
        <v>9395</v>
      </c>
    </row>
    <row r="149" spans="1:12">
      <c r="A149" s="1" t="s">
        <v>11</v>
      </c>
      <c r="B149" s="11" t="s">
        <v>24</v>
      </c>
      <c r="C149" s="13" t="s">
        <v>123</v>
      </c>
      <c r="D149" s="23">
        <f>SUM(D147:D148)</f>
        <v>28232</v>
      </c>
      <c r="E149" s="22">
        <f>SUM(E147:E148)</f>
        <v>0</v>
      </c>
      <c r="F149" s="23">
        <f>SUM(F147:F148)</f>
        <v>28313</v>
      </c>
      <c r="G149" s="22">
        <f t="shared" ref="G149:L149" si="21">SUM(G147:G148)</f>
        <v>0</v>
      </c>
      <c r="H149" s="23">
        <f t="shared" si="21"/>
        <v>31633</v>
      </c>
      <c r="I149" s="22">
        <f t="shared" si="21"/>
        <v>0</v>
      </c>
      <c r="J149" s="23">
        <f t="shared" si="21"/>
        <v>26795</v>
      </c>
      <c r="K149" s="22">
        <f t="shared" si="21"/>
        <v>0</v>
      </c>
      <c r="L149" s="23">
        <f t="shared" si="21"/>
        <v>26795</v>
      </c>
    </row>
    <row r="150" spans="1:12" ht="6.95" customHeight="1">
      <c r="C150" s="13"/>
      <c r="D150" s="18"/>
      <c r="E150" s="18"/>
      <c r="F150" s="18"/>
      <c r="G150" s="18"/>
      <c r="H150" s="18"/>
      <c r="I150" s="18"/>
      <c r="J150" s="18"/>
      <c r="K150" s="18"/>
      <c r="L150" s="18"/>
    </row>
    <row r="151" spans="1:12">
      <c r="B151" s="11" t="s">
        <v>126</v>
      </c>
      <c r="C151" s="13" t="s">
        <v>127</v>
      </c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>
      <c r="B152" s="11">
        <v>3451</v>
      </c>
      <c r="C152" s="16" t="s">
        <v>128</v>
      </c>
      <c r="D152" s="20">
        <v>57686</v>
      </c>
      <c r="E152" s="20">
        <v>4169</v>
      </c>
      <c r="F152" s="20">
        <v>70395</v>
      </c>
      <c r="G152" s="20">
        <v>5200</v>
      </c>
      <c r="H152" s="20">
        <v>59595</v>
      </c>
      <c r="I152" s="20">
        <v>5200</v>
      </c>
      <c r="J152" s="20">
        <v>59561</v>
      </c>
      <c r="K152" s="20">
        <v>5700</v>
      </c>
      <c r="L152" s="20">
        <v>65261</v>
      </c>
    </row>
    <row r="153" spans="1:12">
      <c r="B153" s="11">
        <v>3452</v>
      </c>
      <c r="C153" s="16" t="s">
        <v>129</v>
      </c>
      <c r="D153" s="20">
        <v>49913</v>
      </c>
      <c r="E153" s="20">
        <v>39309</v>
      </c>
      <c r="F153" s="20">
        <v>90043</v>
      </c>
      <c r="G153" s="20">
        <v>40520</v>
      </c>
      <c r="H153" s="20">
        <v>104843</v>
      </c>
      <c r="I153" s="20">
        <v>40520</v>
      </c>
      <c r="J153" s="20">
        <v>68880</v>
      </c>
      <c r="K153" s="20">
        <v>50796</v>
      </c>
      <c r="L153" s="20">
        <v>119676</v>
      </c>
    </row>
    <row r="154" spans="1:12">
      <c r="B154" s="11">
        <v>3454</v>
      </c>
      <c r="C154" s="16" t="s">
        <v>130</v>
      </c>
      <c r="D154" s="20">
        <v>38862</v>
      </c>
      <c r="E154" s="20">
        <v>14637</v>
      </c>
      <c r="F154" s="20">
        <v>78585</v>
      </c>
      <c r="G154" s="20">
        <v>28178</v>
      </c>
      <c r="H154" s="20">
        <v>93280</v>
      </c>
      <c r="I154" s="20">
        <v>28178</v>
      </c>
      <c r="J154" s="20">
        <v>48916</v>
      </c>
      <c r="K154" s="20">
        <v>19780</v>
      </c>
      <c r="L154" s="20">
        <v>68696</v>
      </c>
    </row>
    <row r="155" spans="1:12">
      <c r="B155" s="11">
        <v>3456</v>
      </c>
      <c r="C155" s="16" t="s">
        <v>131</v>
      </c>
      <c r="D155" s="19">
        <v>0</v>
      </c>
      <c r="E155" s="20">
        <v>4445</v>
      </c>
      <c r="F155" s="19">
        <v>0</v>
      </c>
      <c r="G155" s="20">
        <v>5374</v>
      </c>
      <c r="H155" s="19">
        <v>0</v>
      </c>
      <c r="I155" s="20">
        <v>5374</v>
      </c>
      <c r="J155" s="19">
        <v>0</v>
      </c>
      <c r="K155" s="20">
        <v>5759</v>
      </c>
      <c r="L155" s="20">
        <v>5759</v>
      </c>
    </row>
    <row r="156" spans="1:12">
      <c r="B156" s="11">
        <v>3475</v>
      </c>
      <c r="C156" s="16" t="s">
        <v>132</v>
      </c>
      <c r="D156" s="20">
        <v>25728</v>
      </c>
      <c r="E156" s="20">
        <v>7938</v>
      </c>
      <c r="F156" s="20">
        <v>14047</v>
      </c>
      <c r="G156" s="20">
        <v>8610</v>
      </c>
      <c r="H156" s="20">
        <v>14047</v>
      </c>
      <c r="I156" s="20">
        <v>8610</v>
      </c>
      <c r="J156" s="20">
        <v>20518</v>
      </c>
      <c r="K156" s="20">
        <v>9176</v>
      </c>
      <c r="L156" s="20">
        <v>29694</v>
      </c>
    </row>
    <row r="157" spans="1:12">
      <c r="A157" s="6" t="s">
        <v>11</v>
      </c>
      <c r="B157" s="29" t="s">
        <v>126</v>
      </c>
      <c r="C157" s="30" t="s">
        <v>127</v>
      </c>
      <c r="D157" s="23">
        <f t="shared" ref="D157:L157" si="22">SUM(D152:D156)</f>
        <v>172189</v>
      </c>
      <c r="E157" s="23">
        <f t="shared" si="22"/>
        <v>70498</v>
      </c>
      <c r="F157" s="23">
        <f t="shared" si="22"/>
        <v>253070</v>
      </c>
      <c r="G157" s="23">
        <f t="shared" si="22"/>
        <v>87882</v>
      </c>
      <c r="H157" s="23">
        <f t="shared" si="22"/>
        <v>271765</v>
      </c>
      <c r="I157" s="23">
        <f t="shared" si="22"/>
        <v>87882</v>
      </c>
      <c r="J157" s="23">
        <f t="shared" si="22"/>
        <v>197875</v>
      </c>
      <c r="K157" s="23">
        <f t="shared" si="22"/>
        <v>91211</v>
      </c>
      <c r="L157" s="23">
        <f t="shared" si="22"/>
        <v>289086</v>
      </c>
    </row>
    <row r="158" spans="1:12">
      <c r="A158" s="6" t="s">
        <v>11</v>
      </c>
      <c r="B158" s="29" t="s">
        <v>88</v>
      </c>
      <c r="C158" s="30" t="s">
        <v>89</v>
      </c>
      <c r="D158" s="23">
        <f t="shared" ref="D158:L158" si="23">D157+D149+D144+D133+D128+D121+D118+D111+D139</f>
        <v>3607980</v>
      </c>
      <c r="E158" s="23">
        <f t="shared" si="23"/>
        <v>2532191</v>
      </c>
      <c r="F158" s="23">
        <f t="shared" si="23"/>
        <v>5114171</v>
      </c>
      <c r="G158" s="23">
        <f t="shared" si="23"/>
        <v>2952037</v>
      </c>
      <c r="H158" s="23">
        <f t="shared" si="23"/>
        <v>5191811</v>
      </c>
      <c r="I158" s="23">
        <f t="shared" si="23"/>
        <v>2953452</v>
      </c>
      <c r="J158" s="23">
        <f t="shared" si="23"/>
        <v>5254793</v>
      </c>
      <c r="K158" s="23">
        <f t="shared" si="23"/>
        <v>3226175</v>
      </c>
      <c r="L158" s="23">
        <f t="shared" si="23"/>
        <v>8480968</v>
      </c>
    </row>
    <row r="159" spans="1:12" ht="6.95" customHeight="1">
      <c r="A159" s="6"/>
      <c r="B159" s="29"/>
      <c r="C159" s="30"/>
      <c r="D159" s="18"/>
      <c r="E159" s="18"/>
      <c r="F159" s="18"/>
      <c r="G159" s="18"/>
      <c r="H159" s="18"/>
      <c r="I159" s="18"/>
      <c r="J159" s="18"/>
      <c r="K159" s="18"/>
      <c r="L159" s="18"/>
    </row>
    <row r="160" spans="1:12">
      <c r="A160" s="6"/>
      <c r="B160" s="29" t="s">
        <v>133</v>
      </c>
      <c r="C160" s="30" t="s">
        <v>134</v>
      </c>
      <c r="D160" s="18"/>
      <c r="E160" s="18"/>
      <c r="F160" s="18"/>
      <c r="G160" s="18"/>
      <c r="H160" s="18"/>
      <c r="I160" s="18"/>
      <c r="J160" s="18"/>
      <c r="K160" s="18"/>
      <c r="L160" s="18"/>
    </row>
    <row r="161" spans="1:12" ht="25.5">
      <c r="A161" s="6"/>
      <c r="B161" s="29">
        <v>3604</v>
      </c>
      <c r="C161" s="31" t="s">
        <v>135</v>
      </c>
      <c r="D161" s="17">
        <v>0</v>
      </c>
      <c r="E161" s="37">
        <v>314653</v>
      </c>
      <c r="F161" s="17">
        <v>0</v>
      </c>
      <c r="G161" s="37">
        <v>498823</v>
      </c>
      <c r="H161" s="17">
        <v>0</v>
      </c>
      <c r="I161" s="37">
        <v>498823</v>
      </c>
      <c r="J161" s="17">
        <v>0</v>
      </c>
      <c r="K161" s="18">
        <v>551084</v>
      </c>
      <c r="L161" s="18">
        <v>551084</v>
      </c>
    </row>
    <row r="162" spans="1:12" ht="13.5" thickBot="1">
      <c r="A162" s="2" t="s">
        <v>11</v>
      </c>
      <c r="B162" s="3"/>
      <c r="C162" s="38" t="s">
        <v>136</v>
      </c>
      <c r="D162" s="39">
        <f>+D158+D96+D52+D161</f>
        <v>7483777</v>
      </c>
      <c r="E162" s="39">
        <f t="shared" ref="E162:L162" si="24">+E158+E96+E52+E161</f>
        <v>24817637</v>
      </c>
      <c r="F162" s="39">
        <f t="shared" si="24"/>
        <v>10420570</v>
      </c>
      <c r="G162" s="39">
        <f t="shared" si="24"/>
        <v>25279641</v>
      </c>
      <c r="H162" s="39">
        <f t="shared" si="24"/>
        <v>10662661</v>
      </c>
      <c r="I162" s="39">
        <f t="shared" si="24"/>
        <v>25281056</v>
      </c>
      <c r="J162" s="39">
        <f t="shared" si="24"/>
        <v>12250877</v>
      </c>
      <c r="K162" s="39">
        <f t="shared" si="24"/>
        <v>27582223</v>
      </c>
      <c r="L162" s="39">
        <f t="shared" si="24"/>
        <v>39833100</v>
      </c>
    </row>
    <row r="163" spans="1:12" ht="13.5" thickTop="1">
      <c r="A163" s="6"/>
      <c r="B163" s="7"/>
      <c r="C163" s="30"/>
      <c r="D163" s="18"/>
      <c r="E163" s="18"/>
      <c r="F163" s="18"/>
      <c r="G163" s="18"/>
      <c r="H163" s="18"/>
      <c r="I163" s="18"/>
      <c r="J163" s="18"/>
      <c r="K163" s="18"/>
      <c r="L163" s="18"/>
    </row>
    <row r="164" spans="1:12">
      <c r="A164" s="6"/>
      <c r="B164" s="7"/>
      <c r="C164" s="30"/>
      <c r="D164" s="18"/>
      <c r="E164" s="18"/>
      <c r="F164" s="18"/>
      <c r="G164" s="18"/>
      <c r="H164" s="18"/>
      <c r="I164" s="18"/>
      <c r="J164" s="18"/>
      <c r="K164" s="18"/>
      <c r="L164" s="18"/>
    </row>
  </sheetData>
  <autoFilter ref="A5:L164"/>
  <mergeCells count="9">
    <mergeCell ref="D4:E4"/>
    <mergeCell ref="F4:G4"/>
    <mergeCell ref="H4:I4"/>
    <mergeCell ref="J4:L4"/>
    <mergeCell ref="A1:L1"/>
    <mergeCell ref="D3:E3"/>
    <mergeCell ref="F3:G3"/>
    <mergeCell ref="H3:I3"/>
    <mergeCell ref="J3:L3"/>
  </mergeCells>
  <printOptions horizontalCentered="1"/>
  <pageMargins left="1.1811023622047245" right="0.74803149606299213" top="0.74803149606299213" bottom="0.94488188976377963" header="0.51181102362204722" footer="0.51181102362204722"/>
  <pageSetup paperSize="9" scale="86" firstPageNumber="4" orientation="landscape" useFirstPageNumber="1" errors="blank" r:id="rId1"/>
  <headerFooter alignWithMargins="0">
    <oddFooter>&amp;C&amp;"Times New Roman,Bold"&amp;P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" sqref="F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Revenue Disbursement</vt:lpstr>
      <vt:lpstr>Sheet1</vt:lpstr>
      <vt:lpstr>Sheet2</vt:lpstr>
      <vt:lpstr>Sheet3</vt:lpstr>
      <vt:lpstr>'Revenue Disbursement'!Print_Area</vt:lpstr>
      <vt:lpstr>'Revenue Disbursement'!Print_Area_MI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Siyon</dc:creator>
  <cp:lastModifiedBy>user</cp:lastModifiedBy>
  <cp:lastPrinted>2013-04-29T07:43:56Z</cp:lastPrinted>
  <dcterms:created xsi:type="dcterms:W3CDTF">2013-04-29T07:09:57Z</dcterms:created>
  <dcterms:modified xsi:type="dcterms:W3CDTF">2013-04-29T07:44:03Z</dcterms:modified>
</cp:coreProperties>
</file>