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305" yWindow="-165" windowWidth="8370" windowHeight="7320"/>
  </bookViews>
  <sheets>
    <sheet name="dem24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'dem24'!$A$14:$K$78</definedName>
    <definedName name="_rec1">#REF!</definedName>
    <definedName name="_Regression_Int" localSheetId="0" hidden="1">1</definedName>
    <definedName name="ahcap">[2]dem2!$D$646:$L$646</definedName>
    <definedName name="censusrec">#REF!</definedName>
    <definedName name="Charged" localSheetId="0">'dem24'!$E$8:$G$8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'dem24'!$J$76</definedName>
    <definedName name="np">#REF!</definedName>
    <definedName name="Nutrition">#REF!</definedName>
    <definedName name="oges">#REF!</definedName>
    <definedName name="pension" localSheetId="0">'dem24'!$D$75:$K$75</definedName>
    <definedName name="pension">#REF!</definedName>
    <definedName name="_xlnm.Print_Area" localSheetId="0">'dem24'!$A$1:$K$78</definedName>
    <definedName name="_xlnm.Print_Titles" localSheetId="0">'dem24'!$11:$14</definedName>
    <definedName name="pw">#REF!</definedName>
    <definedName name="pwcap">#REF!</definedName>
    <definedName name="rec" localSheetId="0">'dem24'!#REF!</definedName>
    <definedName name="rec">#REF!</definedName>
    <definedName name="reform">#REF!</definedName>
    <definedName name="revise" localSheetId="0">'dem24'!#REF!</definedName>
    <definedName name="scst">#REF!</definedName>
    <definedName name="sgs">#REF!</definedName>
    <definedName name="sla" localSheetId="0">'dem24'!$D$65:$K$65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'dem24'!#REF!</definedName>
    <definedName name="swc">#REF!</definedName>
    <definedName name="tax">#REF!</definedName>
    <definedName name="udhd">#REF!</definedName>
    <definedName name="urbancap">#REF!</definedName>
    <definedName name="voted" localSheetId="0">'dem24'!$E$9:$G$9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'dem24'!$A$1:$K$79</definedName>
    <definedName name="Z_239EE218_578E_4317_BEED_14D5D7089E27_.wvu.PrintArea" localSheetId="0" hidden="1">'dem24'!$A$1:$K$78</definedName>
    <definedName name="Z_239EE218_578E_4317_BEED_14D5D7089E27_.wvu.PrintTitles" localSheetId="0" hidden="1">'dem24'!$11:$14</definedName>
    <definedName name="Z_302A3EA3_AE96_11D5_A646_0050BA3D7AFD_.wvu.FilterData" localSheetId="0" hidden="1">'dem24'!$A$1:$K$79</definedName>
    <definedName name="Z_302A3EA3_AE96_11D5_A646_0050BA3D7AFD_.wvu.PrintArea" localSheetId="0" hidden="1">'dem24'!$A$1:$K$78</definedName>
    <definedName name="Z_302A3EA3_AE96_11D5_A646_0050BA3D7AFD_.wvu.PrintTitles" localSheetId="0" hidden="1">'dem24'!$11:$14</definedName>
    <definedName name="Z_36DBA021_0ECB_11D4_8064_004005726899_.wvu.FilterData" localSheetId="0" hidden="1">'dem24'!$C$17:$C$78</definedName>
    <definedName name="Z_36DBA021_0ECB_11D4_8064_004005726899_.wvu.PrintArea" localSheetId="0" hidden="1">'dem24'!$A$1:$K$78</definedName>
    <definedName name="Z_36DBA021_0ECB_11D4_8064_004005726899_.wvu.PrintTitles" localSheetId="0" hidden="1">'dem24'!$11:$14</definedName>
    <definedName name="Z_93EBE921_AE91_11D5_8685_004005726899_.wvu.FilterData" localSheetId="0" hidden="1">'dem24'!$C$17:$C$78</definedName>
    <definedName name="Z_93EBE921_AE91_11D5_8685_004005726899_.wvu.PrintArea" localSheetId="0" hidden="1">'dem24'!$A$1:$K$78</definedName>
    <definedName name="Z_93EBE921_AE91_11D5_8685_004005726899_.wvu.PrintTitles" localSheetId="0" hidden="1">'dem24'!$11:$14</definedName>
    <definedName name="Z_94DA79C1_0FDE_11D5_9579_000021DAEEA2_.wvu.FilterData" localSheetId="0" hidden="1">'dem24'!$C$17:$C$78</definedName>
    <definedName name="Z_94DA79C1_0FDE_11D5_9579_000021DAEEA2_.wvu.PrintArea" localSheetId="0" hidden="1">'dem24'!$A$1:$K$78</definedName>
    <definedName name="Z_94DA79C1_0FDE_11D5_9579_000021DAEEA2_.wvu.PrintTitles" localSheetId="0" hidden="1">'dem24'!$11:$14</definedName>
    <definedName name="Z_C868F8C3_16D7_11D5_A68D_81D6213F5331_.wvu.FilterData" localSheetId="0" hidden="1">'dem24'!$C$17:$C$78</definedName>
    <definedName name="Z_C868F8C3_16D7_11D5_A68D_81D6213F5331_.wvu.PrintArea" localSheetId="0" hidden="1">'dem24'!$A$1:$K$78</definedName>
    <definedName name="Z_C868F8C3_16D7_11D5_A68D_81D6213F5331_.wvu.PrintTitles" localSheetId="0" hidden="1">'dem24'!$11:$14</definedName>
    <definedName name="Z_E5DF37BD_125C_11D5_8DC4_D0F5D88B3549_.wvu.FilterData" localSheetId="0" hidden="1">'dem24'!$C$17:$C$78</definedName>
    <definedName name="Z_E5DF37BD_125C_11D5_8DC4_D0F5D88B3549_.wvu.PrintArea" localSheetId="0" hidden="1">'dem24'!$A$1:$K$78</definedName>
    <definedName name="Z_E5DF37BD_125C_11D5_8DC4_D0F5D88B3549_.wvu.PrintTitles" localSheetId="0" hidden="1">'dem24'!$11:$14</definedName>
    <definedName name="Z_F8ADACC1_164E_11D6_B603_000021DAEEA2_.wvu.FilterData" localSheetId="0" hidden="1">'dem24'!$C$17:$C$78</definedName>
    <definedName name="Z_F8ADACC1_164E_11D6_B603_000021DAEEA2_.wvu.PrintArea" localSheetId="0" hidden="1">'dem24'!$A$1:$K$78</definedName>
    <definedName name="Z_F8ADACC1_164E_11D6_B603_000021DAEEA2_.wvu.PrintTitles" localSheetId="0" hidden="1">'dem24'!$11:$14</definedName>
  </definedNames>
  <calcPr calcId="125725"/>
</workbook>
</file>

<file path=xl/calcChain.xml><?xml version="1.0" encoding="utf-8"?>
<calcChain xmlns="http://schemas.openxmlformats.org/spreadsheetml/2006/main">
  <c r="K71" i="4"/>
  <c r="K61"/>
  <c r="K57"/>
  <c r="K51"/>
  <c r="K50"/>
  <c r="K43"/>
  <c r="K41"/>
  <c r="K34"/>
  <c r="K33"/>
  <c r="K32"/>
  <c r="K28"/>
  <c r="K27"/>
  <c r="K26"/>
  <c r="K22"/>
  <c r="K21"/>
  <c r="K72" l="1"/>
  <c r="K73" s="1"/>
  <c r="K74" s="1"/>
  <c r="K75" s="1"/>
  <c r="D29"/>
  <c r="F29"/>
  <c r="G29"/>
  <c r="H29"/>
  <c r="I29"/>
  <c r="J29"/>
  <c r="E29"/>
  <c r="J42"/>
  <c r="K42" s="1"/>
  <c r="J49"/>
  <c r="K49" s="1"/>
  <c r="J40"/>
  <c r="K40" s="1"/>
  <c r="J77"/>
  <c r="J72"/>
  <c r="J73" s="1"/>
  <c r="J74" s="1"/>
  <c r="J75" s="1"/>
  <c r="J62"/>
  <c r="J58"/>
  <c r="J35"/>
  <c r="J23"/>
  <c r="I77"/>
  <c r="H77"/>
  <c r="G77"/>
  <c r="F77"/>
  <c r="E77"/>
  <c r="D77"/>
  <c r="I72"/>
  <c r="I73" s="1"/>
  <c r="I74" s="1"/>
  <c r="I75" s="1"/>
  <c r="H72"/>
  <c r="H73" s="1"/>
  <c r="H74" s="1"/>
  <c r="H75" s="1"/>
  <c r="G72"/>
  <c r="G73" s="1"/>
  <c r="G74" s="1"/>
  <c r="G75" s="1"/>
  <c r="F72"/>
  <c r="F73" s="1"/>
  <c r="F74" s="1"/>
  <c r="F75" s="1"/>
  <c r="E72"/>
  <c r="E73" s="1"/>
  <c r="E74" s="1"/>
  <c r="E75" s="1"/>
  <c r="D72"/>
  <c r="D73" s="1"/>
  <c r="D74" s="1"/>
  <c r="D75" s="1"/>
  <c r="I62"/>
  <c r="I58"/>
  <c r="H62"/>
  <c r="H58"/>
  <c r="G62"/>
  <c r="G58"/>
  <c r="F62"/>
  <c r="F58"/>
  <c r="E62"/>
  <c r="D62"/>
  <c r="D58"/>
  <c r="E58"/>
  <c r="I52"/>
  <c r="I53" s="1"/>
  <c r="H52"/>
  <c r="H53" s="1"/>
  <c r="G52"/>
  <c r="G53" s="1"/>
  <c r="F52"/>
  <c r="F53" s="1"/>
  <c r="E52"/>
  <c r="E53" s="1"/>
  <c r="D52"/>
  <c r="D53" s="1"/>
  <c r="I44"/>
  <c r="I45" s="1"/>
  <c r="H44"/>
  <c r="H45" s="1"/>
  <c r="G44"/>
  <c r="G45" s="1"/>
  <c r="F44"/>
  <c r="F45" s="1"/>
  <c r="E44"/>
  <c r="E45" s="1"/>
  <c r="D44"/>
  <c r="D45" s="1"/>
  <c r="I35"/>
  <c r="I23"/>
  <c r="H35"/>
  <c r="H23"/>
  <c r="G35"/>
  <c r="G36" s="1"/>
  <c r="G23"/>
  <c r="F35"/>
  <c r="F23"/>
  <c r="E35"/>
  <c r="D35"/>
  <c r="D23"/>
  <c r="E23"/>
  <c r="K62"/>
  <c r="K58"/>
  <c r="J36" l="1"/>
  <c r="F63"/>
  <c r="K23"/>
  <c r="J52"/>
  <c r="J53" s="1"/>
  <c r="I36"/>
  <c r="H63"/>
  <c r="K52"/>
  <c r="K53" s="1"/>
  <c r="K44"/>
  <c r="K45" s="1"/>
  <c r="K29"/>
  <c r="K77"/>
  <c r="E8" s="1"/>
  <c r="G8" s="1"/>
  <c r="E36"/>
  <c r="J44"/>
  <c r="J45" s="1"/>
  <c r="J64" s="1"/>
  <c r="J65" s="1"/>
  <c r="J76" s="1"/>
  <c r="J63"/>
  <c r="D63"/>
  <c r="E63"/>
  <c r="G63"/>
  <c r="G64" s="1"/>
  <c r="G65" s="1"/>
  <c r="G76" s="1"/>
  <c r="G78" s="1"/>
  <c r="K63"/>
  <c r="K35"/>
  <c r="H36"/>
  <c r="F36"/>
  <c r="D36"/>
  <c r="I63"/>
  <c r="I64" s="1"/>
  <c r="I65" s="1"/>
  <c r="I76" s="1"/>
  <c r="I78" s="1"/>
  <c r="E64" l="1"/>
  <c r="E65" s="1"/>
  <c r="E76" s="1"/>
  <c r="E78" s="1"/>
  <c r="F64"/>
  <c r="F65" s="1"/>
  <c r="F76" s="1"/>
  <c r="F78" s="1"/>
  <c r="H64"/>
  <c r="H65" s="1"/>
  <c r="H76" s="1"/>
  <c r="H78" s="1"/>
  <c r="D64"/>
  <c r="D65" s="1"/>
  <c r="D76" s="1"/>
  <c r="D78" s="1"/>
  <c r="J78"/>
  <c r="K36"/>
  <c r="K64" s="1"/>
  <c r="K65" s="1"/>
  <c r="K76" s="1"/>
  <c r="K78" s="1"/>
  <c r="E9" s="1"/>
  <c r="G9" s="1"/>
</calcChain>
</file>

<file path=xl/sharedStrings.xml><?xml version="1.0" encoding="utf-8"?>
<sst xmlns="http://schemas.openxmlformats.org/spreadsheetml/2006/main" count="127" uniqueCount="64">
  <si>
    <t>Parliament/State/Union Territory Legislatures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</si>
  <si>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</si>
  <si>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</si>
  <si>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</si>
  <si>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</si>
  <si>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</si>
  <si>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</si>
  <si>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</si>
  <si>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</si>
  <si>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</si>
  <si>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</si>
  <si>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</si>
  <si>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</si>
  <si>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</si>
  <si>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</si>
  <si>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</si>
  <si>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State/Union Territory Legislatures</t>
  </si>
  <si>
    <t>Legislative Assembly</t>
  </si>
  <si>
    <t>60.00.01</t>
  </si>
  <si>
    <t>60.00.11</t>
  </si>
  <si>
    <t>Discretionary Grants</t>
  </si>
  <si>
    <t>61.00.71</t>
  </si>
  <si>
    <t>61.00.72</t>
  </si>
  <si>
    <t>Members</t>
  </si>
  <si>
    <t>62.00.01</t>
  </si>
  <si>
    <t>Salaries</t>
  </si>
  <si>
    <t>62.00.11</t>
  </si>
  <si>
    <t>Travel Expenses</t>
  </si>
  <si>
    <t>62.00.50</t>
  </si>
  <si>
    <t>Other Charges</t>
  </si>
  <si>
    <t>Legislative Secretariat</t>
  </si>
  <si>
    <t>Establishment</t>
  </si>
  <si>
    <t>63.00.01</t>
  </si>
  <si>
    <t>63.00.11</t>
  </si>
  <si>
    <t>63.00.13</t>
  </si>
  <si>
    <t>Office Expenses</t>
  </si>
  <si>
    <t>63.00.50</t>
  </si>
  <si>
    <t>Legislator's Hostel</t>
  </si>
  <si>
    <t>Other Expenditure</t>
  </si>
  <si>
    <t>64.00.32</t>
  </si>
  <si>
    <t>Contribution</t>
  </si>
  <si>
    <t>Other Contributions</t>
  </si>
  <si>
    <t>65.00.32</t>
  </si>
  <si>
    <t>Pensions to Legislators</t>
  </si>
  <si>
    <t>60.00.04</t>
  </si>
  <si>
    <t>Pensionary Charges</t>
  </si>
  <si>
    <t>DEMAND NO. 24</t>
  </si>
  <si>
    <t>II. Details of the estimates and the heads under which this grant will be accounted for:</t>
  </si>
  <si>
    <t>A - General Services (a) Organs of State</t>
  </si>
  <si>
    <t>Ex-Members of State Legislature</t>
  </si>
  <si>
    <t>LEGISLATURE</t>
  </si>
  <si>
    <t>Discretionary Grant by Speaker</t>
  </si>
  <si>
    <t>Civil</t>
  </si>
  <si>
    <t>(e) Pensions and Miscellaneous General Services</t>
  </si>
  <si>
    <t>Regional Institute of Parliamentary 
Studies and Training for North-East 
Region of India</t>
  </si>
  <si>
    <t>(In Thousands of Rupees)</t>
  </si>
  <si>
    <t>2012-13</t>
  </si>
  <si>
    <t>Discretionary Grant by Deputy Speaker</t>
  </si>
  <si>
    <t xml:space="preserve">Salaries </t>
  </si>
  <si>
    <t>Speaker and Deputy Speaker (Charged)</t>
  </si>
  <si>
    <t>2013-14</t>
  </si>
  <si>
    <t>I. Estimate of the amount required in the year ending 31st March, 2015 to defray the charges in respect of Legislature</t>
  </si>
  <si>
    <t>61.00.73</t>
  </si>
  <si>
    <t>Discretionary Grant by Chairman, Financial Committee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</si>
</sst>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#"/>
    <numFmt numFmtId="166" formatCode="0000##"/>
    <numFmt numFmtId="167" formatCode="00000#"/>
    <numFmt numFmtId="168" formatCode="0#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5">
    <xf numFmtId="0" fontId="0" fillId="0" borderId="0" xfId="0"/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center" vertical="top" wrapText="1"/>
    </xf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4" applyFont="1" applyFill="1" applyAlignment="1" applyProtection="1">
      <alignment horizontal="left"/>
    </xf>
    <xf numFmtId="0" fontId="3" fillId="0" borderId="0" xfId="4" applyFont="1" applyFill="1" applyAlignment="1">
      <alignment horizontal="left" vertical="top" wrapText="1"/>
    </xf>
    <xf numFmtId="0" fontId="3" fillId="0" borderId="0" xfId="2" applyFont="1" applyFill="1" applyAlignment="1">
      <alignment vertical="top" wrapText="1"/>
    </xf>
    <xf numFmtId="0" fontId="4" fillId="0" borderId="0" xfId="3" applyFont="1" applyFill="1" applyBorder="1" applyAlignment="1" applyProtection="1">
      <alignment horizontal="center"/>
    </xf>
    <xf numFmtId="0" fontId="3" fillId="0" borderId="1" xfId="2" applyFont="1" applyFill="1" applyBorder="1" applyAlignment="1">
      <alignment horizontal="right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4" fillId="0" borderId="0" xfId="2" applyFont="1" applyFill="1" applyAlignment="1">
      <alignment horizontal="center" vertical="top" wrapText="1"/>
    </xf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5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8" fontId="4" fillId="0" borderId="0" xfId="2" applyNumberFormat="1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6" fillId="0" borderId="0" xfId="2" applyNumberFormat="1" applyFont="1" applyFill="1" applyAlignment="1" applyProtection="1">
      <alignment horizontal="right"/>
    </xf>
    <xf numFmtId="0" fontId="6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vertical="top"/>
    </xf>
    <xf numFmtId="0" fontId="6" fillId="0" borderId="0" xfId="2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Alignment="1">
      <alignment horizontal="center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1" xfId="2" applyFont="1" applyFill="1" applyBorder="1" applyAlignment="1">
      <alignment horizontal="left" vertical="top" wrapText="1"/>
    </xf>
    <xf numFmtId="168" fontId="4" fillId="0" borderId="1" xfId="2" applyNumberFormat="1" applyFont="1" applyFill="1" applyBorder="1" applyAlignment="1">
      <alignment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4" fillId="0" borderId="0" xfId="2" applyFont="1" applyFill="1"/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Border="1"/>
    <xf numFmtId="0" fontId="6" fillId="0" borderId="0" xfId="2" applyNumberFormat="1" applyFont="1" applyFill="1" applyAlignment="1" applyProtection="1">
      <alignment horizontal="center"/>
    </xf>
    <xf numFmtId="0" fontId="3" fillId="0" borderId="3" xfId="2" applyFont="1" applyFill="1" applyBorder="1" applyAlignment="1">
      <alignment horizontal="left"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2" applyNumberFormat="1" applyFont="1" applyFill="1" applyBorder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left"/>
    </xf>
    <xf numFmtId="0" fontId="6" fillId="0" borderId="0" xfId="2" applyNumberFormat="1" applyFont="1" applyFill="1"/>
    <xf numFmtId="0" fontId="6" fillId="0" borderId="0" xfId="2" applyNumberFormat="1" applyFont="1" applyFill="1" applyAlignment="1">
      <alignment horizontal="center"/>
    </xf>
    <xf numFmtId="164" fontId="3" fillId="0" borderId="0" xfId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 applyAlignment="1">
      <alignment horizontal="left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1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right" wrapText="1"/>
    </xf>
    <xf numFmtId="0" fontId="6" fillId="0" borderId="1" xfId="2" applyNumberFormat="1" applyFont="1" applyFill="1" applyBorder="1" applyAlignment="1" applyProtection="1">
      <alignment horizontal="right"/>
    </xf>
    <xf numFmtId="164" fontId="3" fillId="0" borderId="3" xfId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164" fontId="6" fillId="0" borderId="1" xfId="1" applyFont="1" applyFill="1" applyBorder="1" applyAlignment="1" applyProtection="1">
      <alignment horizontal="right" wrapText="1"/>
    </xf>
    <xf numFmtId="0" fontId="3" fillId="0" borderId="0" xfId="5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1" xfId="2" applyFont="1" applyFill="1" applyBorder="1" applyAlignment="1" applyProtection="1">
      <alignment horizontal="left" vertical="top" wrapText="1"/>
    </xf>
    <xf numFmtId="165" fontId="6" fillId="0" borderId="0" xfId="2" applyNumberFormat="1" applyFont="1" applyFill="1" applyBorder="1" applyAlignment="1">
      <alignment horizontal="right" vertical="top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Alignment="1">
      <alignment horizontal="right" wrapText="1"/>
    </xf>
    <xf numFmtId="0" fontId="6" fillId="0" borderId="0" xfId="2" applyFont="1" applyFill="1" applyBorder="1" applyAlignment="1">
      <alignment horizontal="right" vertical="top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>
      <alignment horizontal="right" wrapText="1"/>
    </xf>
    <xf numFmtId="0" fontId="6" fillId="0" borderId="1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4" fillId="0" borderId="0" xfId="2" applyFont="1" applyFill="1" applyBorder="1" applyAlignment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1000</v>
          </cell>
          <cell r="G128">
            <v>0</v>
          </cell>
          <cell r="H128">
            <v>2500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3" transitionEvaluation="1" codeName="Sheet8"/>
  <dimension ref="A1:K78"/>
  <sheetViews>
    <sheetView tabSelected="1" view="pageBreakPreview" topLeftCell="A73" zoomScaleSheetLayoutView="100" workbookViewId="0">
      <selection activeCell="I16" sqref="I16"/>
    </sheetView>
  </sheetViews>
  <sheetFormatPr defaultColWidth="11" defaultRowHeight="12.75"/>
  <cols>
    <col min="1" max="1" width="6.42578125" style="6" customWidth="1"/>
    <col min="2" max="2" width="8.140625" style="14" customWidth="1"/>
    <col min="3" max="3" width="34.5703125" style="3" customWidth="1"/>
    <col min="4" max="4" width="8.5703125" style="60" customWidth="1"/>
    <col min="5" max="5" width="9.42578125" style="60" customWidth="1"/>
    <col min="6" max="6" width="8.42578125" style="3" customWidth="1"/>
    <col min="7" max="8" width="8.5703125" style="60" customWidth="1"/>
    <col min="9" max="9" width="8.42578125" style="60" customWidth="1"/>
    <col min="10" max="10" width="9.140625" style="3" customWidth="1"/>
    <col min="11" max="11" width="8.42578125" style="3" customWidth="1"/>
    <col min="12" max="16384" width="11" style="3"/>
  </cols>
  <sheetData>
    <row r="1" spans="1:11" ht="13.7" customHeight="1">
      <c r="A1" s="112" t="s">
        <v>46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3.7" customHeight="1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3.7" customHeight="1">
      <c r="A3" s="4"/>
      <c r="B3" s="5"/>
      <c r="C3" s="5"/>
      <c r="D3" s="73"/>
      <c r="E3" s="73"/>
      <c r="F3" s="5"/>
      <c r="G3" s="73"/>
      <c r="H3" s="73"/>
      <c r="I3" s="73"/>
      <c r="J3" s="5"/>
      <c r="K3" s="5"/>
    </row>
    <row r="4" spans="1:11" ht="13.7" customHeight="1">
      <c r="B4" s="7"/>
      <c r="D4" s="41" t="s">
        <v>48</v>
      </c>
      <c r="E4" s="73">
        <v>2011</v>
      </c>
      <c r="F4" s="9" t="s">
        <v>0</v>
      </c>
      <c r="G4" s="75"/>
      <c r="H4" s="75"/>
      <c r="I4" s="75"/>
      <c r="J4" s="10"/>
      <c r="K4" s="10"/>
    </row>
    <row r="5" spans="1:11" ht="13.7" customHeight="1">
      <c r="B5" s="7"/>
      <c r="D5" s="41" t="s">
        <v>53</v>
      </c>
      <c r="E5" s="73">
        <v>2071</v>
      </c>
      <c r="F5" s="11" t="s">
        <v>1</v>
      </c>
      <c r="G5" s="75"/>
      <c r="H5" s="75"/>
      <c r="I5" s="75"/>
      <c r="J5" s="10"/>
      <c r="K5" s="10"/>
    </row>
    <row r="6" spans="1:11" ht="13.7" customHeight="1">
      <c r="A6" s="12" t="s">
        <v>61</v>
      </c>
      <c r="B6" s="7"/>
      <c r="C6" s="8"/>
      <c r="E6" s="43"/>
      <c r="F6" s="9"/>
      <c r="G6" s="75"/>
      <c r="H6" s="75"/>
      <c r="I6" s="75"/>
      <c r="J6" s="10"/>
      <c r="K6" s="10"/>
    </row>
    <row r="7" spans="1:11" ht="13.7" customHeight="1">
      <c r="A7" s="13"/>
      <c r="C7" s="8"/>
      <c r="E7" s="74" t="s">
        <v>2</v>
      </c>
      <c r="F7" s="15" t="s">
        <v>3</v>
      </c>
      <c r="G7" s="74" t="s">
        <v>13</v>
      </c>
    </row>
    <row r="8" spans="1:11" ht="13.7" customHeight="1">
      <c r="A8" s="13"/>
      <c r="C8" s="8"/>
      <c r="D8" s="58" t="s">
        <v>4</v>
      </c>
      <c r="E8" s="59">
        <f>K77</f>
        <v>5994</v>
      </c>
      <c r="F8" s="59" t="s">
        <v>5</v>
      </c>
      <c r="G8" s="59">
        <f>F8+E8</f>
        <v>5994</v>
      </c>
      <c r="J8" s="60"/>
      <c r="K8" s="60"/>
    </row>
    <row r="9" spans="1:11" ht="13.7" customHeight="1">
      <c r="A9" s="9"/>
      <c r="C9" s="8"/>
      <c r="D9" s="61" t="s">
        <v>6</v>
      </c>
      <c r="E9" s="62">
        <f>K78</f>
        <v>166637</v>
      </c>
      <c r="F9" s="62" t="s">
        <v>5</v>
      </c>
      <c r="G9" s="62">
        <f>F9+E9</f>
        <v>166637</v>
      </c>
      <c r="J9" s="60"/>
      <c r="K9" s="60"/>
    </row>
    <row r="10" spans="1:11" ht="13.7" customHeight="1">
      <c r="A10" s="12" t="s">
        <v>47</v>
      </c>
      <c r="C10" s="11"/>
      <c r="F10" s="60"/>
      <c r="J10" s="60"/>
      <c r="K10" s="60"/>
    </row>
    <row r="11" spans="1:11" ht="13.7" customHeight="1">
      <c r="C11" s="16"/>
      <c r="D11" s="63"/>
      <c r="E11" s="64"/>
      <c r="F11" s="64"/>
      <c r="G11" s="64"/>
      <c r="H11" s="64"/>
      <c r="I11" s="64"/>
      <c r="J11" s="65"/>
      <c r="K11" s="66" t="s">
        <v>55</v>
      </c>
    </row>
    <row r="12" spans="1:11" s="20" customFormat="1" ht="13.7" customHeight="1">
      <c r="A12" s="17"/>
      <c r="B12" s="18"/>
      <c r="C12" s="86"/>
      <c r="D12" s="114" t="s">
        <v>7</v>
      </c>
      <c r="E12" s="114"/>
      <c r="F12" s="113" t="s">
        <v>8</v>
      </c>
      <c r="G12" s="113"/>
      <c r="H12" s="113" t="s">
        <v>9</v>
      </c>
      <c r="I12" s="113"/>
      <c r="J12" s="113"/>
      <c r="K12" s="113"/>
    </row>
    <row r="13" spans="1:11" s="20" customFormat="1" ht="13.7" customHeight="1">
      <c r="A13" s="21"/>
      <c r="B13" s="22"/>
      <c r="C13" s="86" t="s">
        <v>10</v>
      </c>
      <c r="D13" s="113" t="s">
        <v>56</v>
      </c>
      <c r="E13" s="113"/>
      <c r="F13" s="113" t="s">
        <v>60</v>
      </c>
      <c r="G13" s="113"/>
      <c r="H13" s="113" t="s">
        <v>60</v>
      </c>
      <c r="I13" s="113"/>
      <c r="J13" s="113"/>
      <c r="K13" s="113"/>
    </row>
    <row r="14" spans="1:11" s="20" customFormat="1" ht="13.7" customHeight="1">
      <c r="A14" s="23"/>
      <c r="B14" s="24"/>
      <c r="C14" s="87"/>
      <c r="D14" s="67" t="s">
        <v>11</v>
      </c>
      <c r="E14" s="67" t="s">
        <v>12</v>
      </c>
      <c r="F14" s="67" t="s">
        <v>11</v>
      </c>
      <c r="G14" s="67" t="s">
        <v>12</v>
      </c>
      <c r="H14" s="67" t="s">
        <v>11</v>
      </c>
      <c r="I14" s="67" t="s">
        <v>12</v>
      </c>
      <c r="J14" s="67" t="s">
        <v>12</v>
      </c>
      <c r="K14" s="67" t="s">
        <v>13</v>
      </c>
    </row>
    <row r="15" spans="1:11" s="20" customFormat="1" ht="13.35" customHeight="1">
      <c r="A15" s="21"/>
      <c r="B15" s="22"/>
      <c r="C15" s="19"/>
      <c r="D15" s="88"/>
      <c r="E15" s="68"/>
      <c r="F15" s="88"/>
      <c r="G15" s="68"/>
      <c r="H15" s="88"/>
      <c r="I15" s="68"/>
      <c r="J15" s="68"/>
      <c r="K15" s="68"/>
    </row>
    <row r="16" spans="1:11" ht="13.7" customHeight="1">
      <c r="B16" s="25"/>
      <c r="C16" s="26" t="s">
        <v>14</v>
      </c>
      <c r="D16" s="43"/>
      <c r="F16" s="43"/>
      <c r="H16" s="43"/>
      <c r="J16" s="60"/>
      <c r="K16" s="60"/>
    </row>
    <row r="17" spans="1:11" ht="27" customHeight="1">
      <c r="A17" s="1" t="s">
        <v>15</v>
      </c>
      <c r="B17" s="27">
        <v>2011</v>
      </c>
      <c r="C17" s="28" t="s">
        <v>0</v>
      </c>
      <c r="D17" s="43"/>
      <c r="E17" s="69"/>
      <c r="F17" s="43"/>
      <c r="H17" s="43"/>
      <c r="I17" s="69"/>
      <c r="J17" s="69"/>
      <c r="K17" s="60"/>
    </row>
    <row r="18" spans="1:11" ht="13.7" customHeight="1">
      <c r="A18" s="1"/>
      <c r="B18" s="29">
        <v>2</v>
      </c>
      <c r="C18" s="30" t="s">
        <v>16</v>
      </c>
      <c r="D18" s="43"/>
      <c r="F18" s="43"/>
      <c r="H18" s="43"/>
      <c r="J18" s="60"/>
      <c r="K18" s="60"/>
    </row>
    <row r="19" spans="1:11" ht="13.7" customHeight="1">
      <c r="A19" s="1"/>
      <c r="B19" s="31">
        <v>2.101</v>
      </c>
      <c r="C19" s="28" t="s">
        <v>17</v>
      </c>
      <c r="D19" s="43"/>
      <c r="F19" s="43"/>
      <c r="H19" s="43"/>
      <c r="J19" s="60"/>
      <c r="K19" s="60"/>
    </row>
    <row r="20" spans="1:11" ht="13.7" customHeight="1">
      <c r="A20" s="1"/>
      <c r="B20" s="32">
        <v>60</v>
      </c>
      <c r="C20" s="33" t="s">
        <v>59</v>
      </c>
      <c r="D20" s="43"/>
      <c r="E20" s="70"/>
      <c r="F20" s="71"/>
      <c r="G20" s="70"/>
      <c r="H20" s="71"/>
      <c r="I20" s="70"/>
      <c r="J20" s="70"/>
      <c r="K20" s="70"/>
    </row>
    <row r="21" spans="1:11" s="36" customFormat="1" ht="13.7" customHeight="1">
      <c r="A21" s="1"/>
      <c r="B21" s="90" t="s">
        <v>18</v>
      </c>
      <c r="C21" s="33" t="s">
        <v>58</v>
      </c>
      <c r="D21" s="72">
        <v>0</v>
      </c>
      <c r="E21" s="91">
        <v>2038</v>
      </c>
      <c r="F21" s="72">
        <v>0</v>
      </c>
      <c r="G21" s="92">
        <v>2394</v>
      </c>
      <c r="H21" s="72">
        <v>0</v>
      </c>
      <c r="I21" s="92">
        <v>2394</v>
      </c>
      <c r="J21" s="92">
        <v>2394</v>
      </c>
      <c r="K21" s="34">
        <f>SUM(J21:J21)</f>
        <v>2394</v>
      </c>
    </row>
    <row r="22" spans="1:11" s="36" customFormat="1" ht="13.7" customHeight="1">
      <c r="A22" s="1"/>
      <c r="B22" s="93" t="s">
        <v>19</v>
      </c>
      <c r="C22" s="33" t="s">
        <v>27</v>
      </c>
      <c r="D22" s="72">
        <v>0</v>
      </c>
      <c r="E22" s="94">
        <v>3593</v>
      </c>
      <c r="F22" s="76">
        <v>0</v>
      </c>
      <c r="G22" s="95">
        <v>3600</v>
      </c>
      <c r="H22" s="76">
        <v>0</v>
      </c>
      <c r="I22" s="96">
        <v>3600</v>
      </c>
      <c r="J22" s="95">
        <v>3600</v>
      </c>
      <c r="K22" s="80">
        <f>SUM(J22:J22)</f>
        <v>3600</v>
      </c>
    </row>
    <row r="23" spans="1:11" ht="13.7" customHeight="1">
      <c r="A23" s="1" t="s">
        <v>13</v>
      </c>
      <c r="B23" s="32">
        <v>60</v>
      </c>
      <c r="C23" s="33" t="s">
        <v>59</v>
      </c>
      <c r="D23" s="81">
        <f t="shared" ref="D23:K23" si="0">SUM(D21:D22)</f>
        <v>0</v>
      </c>
      <c r="E23" s="82">
        <f t="shared" si="0"/>
        <v>5631</v>
      </c>
      <c r="F23" s="76">
        <f t="shared" si="0"/>
        <v>0</v>
      </c>
      <c r="G23" s="82">
        <f t="shared" si="0"/>
        <v>5994</v>
      </c>
      <c r="H23" s="76">
        <f t="shared" si="0"/>
        <v>0</v>
      </c>
      <c r="I23" s="82">
        <f t="shared" si="0"/>
        <v>5994</v>
      </c>
      <c r="J23" s="82">
        <f t="shared" si="0"/>
        <v>5994</v>
      </c>
      <c r="K23" s="82">
        <f t="shared" si="0"/>
        <v>5994</v>
      </c>
    </row>
    <row r="24" spans="1:11" ht="13.35" customHeight="1">
      <c r="A24" s="37"/>
      <c r="B24" s="32"/>
      <c r="C24" s="33"/>
      <c r="D24" s="39"/>
      <c r="E24" s="39"/>
      <c r="F24" s="38"/>
      <c r="G24" s="40"/>
      <c r="H24" s="38"/>
      <c r="I24" s="40"/>
      <c r="J24" s="40"/>
      <c r="K24" s="39"/>
    </row>
    <row r="25" spans="1:11" ht="13.7" customHeight="1">
      <c r="A25" s="37"/>
      <c r="B25" s="2">
        <v>61</v>
      </c>
      <c r="C25" s="30" t="s">
        <v>20</v>
      </c>
      <c r="D25" s="39"/>
      <c r="E25" s="39"/>
      <c r="F25" s="38"/>
      <c r="G25" s="40"/>
      <c r="H25" s="38"/>
      <c r="I25" s="40"/>
      <c r="J25" s="40"/>
      <c r="K25" s="39"/>
    </row>
    <row r="26" spans="1:11" ht="13.7" customHeight="1">
      <c r="A26" s="37"/>
      <c r="B26" s="97" t="s">
        <v>21</v>
      </c>
      <c r="C26" s="30" t="s">
        <v>51</v>
      </c>
      <c r="D26" s="72">
        <v>0</v>
      </c>
      <c r="E26" s="98">
        <v>2000</v>
      </c>
      <c r="F26" s="72">
        <v>0</v>
      </c>
      <c r="G26" s="99">
        <v>5000</v>
      </c>
      <c r="H26" s="72">
        <v>0</v>
      </c>
      <c r="I26" s="100">
        <v>5000</v>
      </c>
      <c r="J26" s="99">
        <v>3500</v>
      </c>
      <c r="K26" s="42">
        <f>SUM(J26:J26)</f>
        <v>3500</v>
      </c>
    </row>
    <row r="27" spans="1:11" ht="13.7" customHeight="1">
      <c r="A27" s="37"/>
      <c r="B27" s="97" t="s">
        <v>22</v>
      </c>
      <c r="C27" s="30" t="s">
        <v>57</v>
      </c>
      <c r="D27" s="72">
        <v>0</v>
      </c>
      <c r="E27" s="98">
        <v>2300</v>
      </c>
      <c r="F27" s="72">
        <v>0</v>
      </c>
      <c r="G27" s="99">
        <v>3700</v>
      </c>
      <c r="H27" s="72">
        <v>0</v>
      </c>
      <c r="I27" s="100">
        <v>3700</v>
      </c>
      <c r="J27" s="99">
        <v>3000</v>
      </c>
      <c r="K27" s="42">
        <f>SUM(J27:J27)</f>
        <v>3000</v>
      </c>
    </row>
    <row r="28" spans="1:11" ht="27.95" customHeight="1">
      <c r="A28" s="37"/>
      <c r="B28" s="97" t="s">
        <v>62</v>
      </c>
      <c r="C28" s="30" t="s">
        <v>63</v>
      </c>
      <c r="D28" s="72">
        <v>0</v>
      </c>
      <c r="E28" s="72">
        <v>0</v>
      </c>
      <c r="F28" s="72">
        <v>0</v>
      </c>
      <c r="G28" s="101">
        <v>0</v>
      </c>
      <c r="H28" s="72">
        <v>0</v>
      </c>
      <c r="I28" s="101">
        <v>0</v>
      </c>
      <c r="J28" s="99">
        <v>1840</v>
      </c>
      <c r="K28" s="42">
        <f>SUM(J28:J28)</f>
        <v>1840</v>
      </c>
    </row>
    <row r="29" spans="1:11" ht="13.7" customHeight="1">
      <c r="A29" s="1" t="s">
        <v>13</v>
      </c>
      <c r="B29" s="2">
        <v>61</v>
      </c>
      <c r="C29" s="30" t="s">
        <v>20</v>
      </c>
      <c r="D29" s="81">
        <f>SUM(D26:D28)</f>
        <v>0</v>
      </c>
      <c r="E29" s="83">
        <f>SUM(E26:E28)</f>
        <v>4300</v>
      </c>
      <c r="F29" s="81">
        <f t="shared" ref="F29:K29" si="1">SUM(F26:F28)</f>
        <v>0</v>
      </c>
      <c r="G29" s="83">
        <f t="shared" si="1"/>
        <v>8700</v>
      </c>
      <c r="H29" s="81">
        <f t="shared" si="1"/>
        <v>0</v>
      </c>
      <c r="I29" s="83">
        <f t="shared" si="1"/>
        <v>8700</v>
      </c>
      <c r="J29" s="83">
        <f t="shared" si="1"/>
        <v>8340</v>
      </c>
      <c r="K29" s="83">
        <f t="shared" si="1"/>
        <v>8340</v>
      </c>
    </row>
    <row r="30" spans="1:11" ht="13.35" customHeight="1">
      <c r="A30" s="37"/>
      <c r="B30" s="32"/>
      <c r="C30" s="33"/>
      <c r="D30" s="38"/>
      <c r="E30" s="39"/>
      <c r="F30" s="38"/>
      <c r="G30" s="40"/>
      <c r="H30" s="38"/>
      <c r="I30" s="40"/>
      <c r="J30" s="40"/>
      <c r="K30" s="39"/>
    </row>
    <row r="31" spans="1:11" ht="13.7" customHeight="1">
      <c r="A31" s="1"/>
      <c r="B31" s="2">
        <v>62</v>
      </c>
      <c r="C31" s="30" t="s">
        <v>23</v>
      </c>
      <c r="D31" s="43"/>
      <c r="E31" s="41"/>
      <c r="F31" s="43"/>
      <c r="G31" s="41"/>
      <c r="H31" s="43"/>
      <c r="I31" s="41"/>
      <c r="J31" s="41"/>
      <c r="K31" s="42"/>
    </row>
    <row r="32" spans="1:11" ht="13.7" customHeight="1">
      <c r="A32" s="1"/>
      <c r="B32" s="102" t="s">
        <v>24</v>
      </c>
      <c r="C32" s="30" t="s">
        <v>25</v>
      </c>
      <c r="D32" s="72">
        <v>0</v>
      </c>
      <c r="E32" s="98">
        <v>9302</v>
      </c>
      <c r="F32" s="72">
        <v>0</v>
      </c>
      <c r="G32" s="79">
        <v>11154</v>
      </c>
      <c r="H32" s="72">
        <v>0</v>
      </c>
      <c r="I32" s="79">
        <v>11154</v>
      </c>
      <c r="J32" s="79">
        <v>11154</v>
      </c>
      <c r="K32" s="39">
        <f>SUM(J32:J32)</f>
        <v>11154</v>
      </c>
    </row>
    <row r="33" spans="1:11" ht="13.7" customHeight="1">
      <c r="A33" s="1"/>
      <c r="B33" s="97" t="s">
        <v>26</v>
      </c>
      <c r="C33" s="30" t="s">
        <v>27</v>
      </c>
      <c r="D33" s="72">
        <v>0</v>
      </c>
      <c r="E33" s="98">
        <v>762</v>
      </c>
      <c r="F33" s="72">
        <v>0</v>
      </c>
      <c r="G33" s="79">
        <v>2000</v>
      </c>
      <c r="H33" s="72">
        <v>0</v>
      </c>
      <c r="I33" s="103">
        <v>2000</v>
      </c>
      <c r="J33" s="79">
        <v>2500</v>
      </c>
      <c r="K33" s="39">
        <f>SUM(J33:J33)</f>
        <v>2500</v>
      </c>
    </row>
    <row r="34" spans="1:11" ht="13.7" customHeight="1">
      <c r="A34" s="45"/>
      <c r="B34" s="104" t="s">
        <v>28</v>
      </c>
      <c r="C34" s="89" t="s">
        <v>29</v>
      </c>
      <c r="D34" s="76">
        <v>0</v>
      </c>
      <c r="E34" s="105">
        <v>993</v>
      </c>
      <c r="F34" s="76">
        <v>0</v>
      </c>
      <c r="G34" s="78">
        <v>1000</v>
      </c>
      <c r="H34" s="76">
        <v>0</v>
      </c>
      <c r="I34" s="106">
        <v>1000</v>
      </c>
      <c r="J34" s="78">
        <v>3000</v>
      </c>
      <c r="K34" s="44">
        <f>SUM(J34:J34)</f>
        <v>3000</v>
      </c>
    </row>
    <row r="35" spans="1:11" ht="13.7" customHeight="1">
      <c r="A35" s="1" t="s">
        <v>13</v>
      </c>
      <c r="B35" s="2">
        <v>62</v>
      </c>
      <c r="C35" s="30" t="s">
        <v>23</v>
      </c>
      <c r="D35" s="76">
        <f t="shared" ref="D35:K35" si="2">SUM(D32:D34)</f>
        <v>0</v>
      </c>
      <c r="E35" s="84">
        <f t="shared" si="2"/>
        <v>11057</v>
      </c>
      <c r="F35" s="76">
        <f t="shared" si="2"/>
        <v>0</v>
      </c>
      <c r="G35" s="84">
        <f t="shared" si="2"/>
        <v>14154</v>
      </c>
      <c r="H35" s="76">
        <f t="shared" si="2"/>
        <v>0</v>
      </c>
      <c r="I35" s="84">
        <f t="shared" si="2"/>
        <v>14154</v>
      </c>
      <c r="J35" s="84">
        <f t="shared" si="2"/>
        <v>16654</v>
      </c>
      <c r="K35" s="84">
        <f t="shared" si="2"/>
        <v>16654</v>
      </c>
    </row>
    <row r="36" spans="1:11" s="48" customFormat="1" ht="13.7" customHeight="1">
      <c r="A36" s="1" t="s">
        <v>13</v>
      </c>
      <c r="B36" s="31">
        <v>2.101</v>
      </c>
      <c r="C36" s="28" t="s">
        <v>17</v>
      </c>
      <c r="D36" s="81">
        <f t="shared" ref="D36:K36" si="3">D35+D29+D23</f>
        <v>0</v>
      </c>
      <c r="E36" s="84">
        <f t="shared" si="3"/>
        <v>20988</v>
      </c>
      <c r="F36" s="76">
        <f t="shared" si="3"/>
        <v>0</v>
      </c>
      <c r="G36" s="84">
        <f t="shared" si="3"/>
        <v>28848</v>
      </c>
      <c r="H36" s="76">
        <f t="shared" si="3"/>
        <v>0</v>
      </c>
      <c r="I36" s="84">
        <f t="shared" si="3"/>
        <v>28848</v>
      </c>
      <c r="J36" s="84">
        <f t="shared" si="3"/>
        <v>30988</v>
      </c>
      <c r="K36" s="84">
        <f t="shared" si="3"/>
        <v>30988</v>
      </c>
    </row>
    <row r="37" spans="1:11" s="48" customFormat="1">
      <c r="A37" s="1"/>
      <c r="B37" s="27"/>
      <c r="C37" s="28"/>
      <c r="D37" s="38"/>
      <c r="E37" s="39"/>
      <c r="F37" s="38"/>
      <c r="G37" s="39"/>
      <c r="H37" s="38"/>
      <c r="I37" s="39"/>
      <c r="J37" s="39"/>
      <c r="K37" s="39"/>
    </row>
    <row r="38" spans="1:11">
      <c r="A38" s="1"/>
      <c r="B38" s="31">
        <v>2.1030000000000002</v>
      </c>
      <c r="C38" s="28" t="s">
        <v>30</v>
      </c>
      <c r="D38" s="43"/>
      <c r="E38" s="41"/>
      <c r="F38" s="43"/>
      <c r="G38" s="41"/>
      <c r="H38" s="43"/>
      <c r="I38" s="41"/>
      <c r="J38" s="41"/>
      <c r="K38" s="42"/>
    </row>
    <row r="39" spans="1:11">
      <c r="A39" s="1"/>
      <c r="B39" s="2">
        <v>63</v>
      </c>
      <c r="C39" s="30" t="s">
        <v>31</v>
      </c>
      <c r="D39" s="43"/>
      <c r="E39" s="41"/>
      <c r="F39" s="43"/>
      <c r="G39" s="41"/>
      <c r="H39" s="43"/>
      <c r="I39" s="41"/>
      <c r="J39" s="41"/>
      <c r="K39" s="42"/>
    </row>
    <row r="40" spans="1:11">
      <c r="A40" s="1"/>
      <c r="B40" s="107" t="s">
        <v>32</v>
      </c>
      <c r="C40" s="30" t="s">
        <v>25</v>
      </c>
      <c r="D40" s="72">
        <v>0</v>
      </c>
      <c r="E40" s="108">
        <v>64545</v>
      </c>
      <c r="F40" s="77">
        <v>0</v>
      </c>
      <c r="G40" s="99">
        <v>68563</v>
      </c>
      <c r="H40" s="77">
        <v>0</v>
      </c>
      <c r="I40" s="99">
        <v>68563</v>
      </c>
      <c r="J40" s="99">
        <f>58782+26133+115</f>
        <v>85030</v>
      </c>
      <c r="K40" s="42">
        <f>SUM(J40:J40)</f>
        <v>85030</v>
      </c>
    </row>
    <row r="41" spans="1:11">
      <c r="A41" s="1"/>
      <c r="B41" s="109" t="s">
        <v>33</v>
      </c>
      <c r="C41" s="30" t="s">
        <v>27</v>
      </c>
      <c r="D41" s="72">
        <v>0</v>
      </c>
      <c r="E41" s="108">
        <v>1310</v>
      </c>
      <c r="F41" s="77">
        <v>0</v>
      </c>
      <c r="G41" s="99">
        <v>1500</v>
      </c>
      <c r="H41" s="77">
        <v>0</v>
      </c>
      <c r="I41" s="100">
        <v>1500</v>
      </c>
      <c r="J41" s="99">
        <v>2000</v>
      </c>
      <c r="K41" s="42">
        <f>SUM(J41:J41)</f>
        <v>2000</v>
      </c>
    </row>
    <row r="42" spans="1:11">
      <c r="A42" s="1"/>
      <c r="B42" s="109" t="s">
        <v>34</v>
      </c>
      <c r="C42" s="30" t="s">
        <v>35</v>
      </c>
      <c r="D42" s="72">
        <v>0</v>
      </c>
      <c r="E42" s="98">
        <v>16792</v>
      </c>
      <c r="F42" s="72">
        <v>0</v>
      </c>
      <c r="G42" s="79">
        <v>18500</v>
      </c>
      <c r="H42" s="72">
        <v>0</v>
      </c>
      <c r="I42" s="79">
        <v>18500</v>
      </c>
      <c r="J42" s="79">
        <f>17500+8000</f>
        <v>25500</v>
      </c>
      <c r="K42" s="39">
        <f>SUM(J42:J42)</f>
        <v>25500</v>
      </c>
    </row>
    <row r="43" spans="1:11">
      <c r="A43" s="1"/>
      <c r="B43" s="109" t="s">
        <v>36</v>
      </c>
      <c r="C43" s="30" t="s">
        <v>29</v>
      </c>
      <c r="D43" s="72">
        <v>0</v>
      </c>
      <c r="E43" s="108">
        <v>1999</v>
      </c>
      <c r="F43" s="77">
        <v>0</v>
      </c>
      <c r="G43" s="79">
        <v>2000</v>
      </c>
      <c r="H43" s="77">
        <v>0</v>
      </c>
      <c r="I43" s="103">
        <v>2000</v>
      </c>
      <c r="J43" s="79">
        <v>3000</v>
      </c>
      <c r="K43" s="39">
        <f>SUM(J43:J43)</f>
        <v>3000</v>
      </c>
    </row>
    <row r="44" spans="1:11">
      <c r="A44" s="1" t="s">
        <v>13</v>
      </c>
      <c r="B44" s="2">
        <v>63</v>
      </c>
      <c r="C44" s="30" t="s">
        <v>31</v>
      </c>
      <c r="D44" s="81">
        <f t="shared" ref="D44:K44" si="4">SUM(D40:D43)</f>
        <v>0</v>
      </c>
      <c r="E44" s="83">
        <f t="shared" si="4"/>
        <v>84646</v>
      </c>
      <c r="F44" s="81">
        <f t="shared" si="4"/>
        <v>0</v>
      </c>
      <c r="G44" s="83">
        <f t="shared" si="4"/>
        <v>90563</v>
      </c>
      <c r="H44" s="81">
        <f t="shared" si="4"/>
        <v>0</v>
      </c>
      <c r="I44" s="83">
        <f t="shared" si="4"/>
        <v>90563</v>
      </c>
      <c r="J44" s="83">
        <f t="shared" si="4"/>
        <v>115530</v>
      </c>
      <c r="K44" s="83">
        <f t="shared" si="4"/>
        <v>115530</v>
      </c>
    </row>
    <row r="45" spans="1:11" s="48" customFormat="1">
      <c r="A45" s="1" t="s">
        <v>13</v>
      </c>
      <c r="B45" s="31">
        <v>2.1030000000000002</v>
      </c>
      <c r="C45" s="28" t="s">
        <v>30</v>
      </c>
      <c r="D45" s="81">
        <f t="shared" ref="D45:K45" si="5">D44</f>
        <v>0</v>
      </c>
      <c r="E45" s="84">
        <f t="shared" si="5"/>
        <v>84646</v>
      </c>
      <c r="F45" s="76">
        <f t="shared" si="5"/>
        <v>0</v>
      </c>
      <c r="G45" s="84">
        <f t="shared" si="5"/>
        <v>90563</v>
      </c>
      <c r="H45" s="76">
        <f t="shared" si="5"/>
        <v>0</v>
      </c>
      <c r="I45" s="84">
        <f t="shared" si="5"/>
        <v>90563</v>
      </c>
      <c r="J45" s="84">
        <f t="shared" si="5"/>
        <v>115530</v>
      </c>
      <c r="K45" s="84">
        <f t="shared" si="5"/>
        <v>115530</v>
      </c>
    </row>
    <row r="46" spans="1:11" s="48" customFormat="1" ht="15" customHeight="1">
      <c r="A46" s="1"/>
      <c r="B46" s="27"/>
      <c r="C46" s="28"/>
      <c r="D46" s="38"/>
      <c r="E46" s="39"/>
      <c r="F46" s="38"/>
      <c r="G46" s="39"/>
      <c r="H46" s="38"/>
      <c r="I46" s="39"/>
      <c r="J46" s="39"/>
      <c r="K46" s="39"/>
    </row>
    <row r="47" spans="1:11">
      <c r="A47" s="1"/>
      <c r="B47" s="31">
        <v>2.1040000000000001</v>
      </c>
      <c r="C47" s="28" t="s">
        <v>37</v>
      </c>
      <c r="D47" s="43"/>
      <c r="E47" s="41"/>
      <c r="F47" s="43"/>
      <c r="G47" s="41"/>
      <c r="H47" s="43"/>
      <c r="I47" s="41"/>
      <c r="J47" s="41"/>
      <c r="K47" s="42"/>
    </row>
    <row r="48" spans="1:11">
      <c r="A48" s="1"/>
      <c r="B48" s="2">
        <v>63</v>
      </c>
      <c r="C48" s="30" t="s">
        <v>31</v>
      </c>
      <c r="D48" s="43"/>
      <c r="E48" s="41"/>
      <c r="F48" s="43"/>
      <c r="G48" s="41"/>
      <c r="H48" s="43"/>
      <c r="I48" s="41"/>
      <c r="J48" s="41"/>
      <c r="K48" s="42"/>
    </row>
    <row r="49" spans="1:11">
      <c r="A49" s="1"/>
      <c r="B49" s="107" t="s">
        <v>32</v>
      </c>
      <c r="C49" s="30" t="s">
        <v>25</v>
      </c>
      <c r="D49" s="72">
        <v>0</v>
      </c>
      <c r="E49" s="108">
        <v>6791</v>
      </c>
      <c r="F49" s="77">
        <v>0</v>
      </c>
      <c r="G49" s="99">
        <v>7257</v>
      </c>
      <c r="H49" s="77">
        <v>0</v>
      </c>
      <c r="I49" s="99">
        <v>7257</v>
      </c>
      <c r="J49" s="99">
        <f>6105+2545</f>
        <v>8650</v>
      </c>
      <c r="K49" s="42">
        <f>SUM(J49:J49)</f>
        <v>8650</v>
      </c>
    </row>
    <row r="50" spans="1:11">
      <c r="A50" s="1"/>
      <c r="B50" s="107" t="s">
        <v>33</v>
      </c>
      <c r="C50" s="30" t="s">
        <v>27</v>
      </c>
      <c r="D50" s="72">
        <v>0</v>
      </c>
      <c r="E50" s="77">
        <v>0</v>
      </c>
      <c r="F50" s="77">
        <v>0</v>
      </c>
      <c r="G50" s="99">
        <v>50</v>
      </c>
      <c r="H50" s="77">
        <v>0</v>
      </c>
      <c r="I50" s="100">
        <v>50</v>
      </c>
      <c r="J50" s="99">
        <v>100</v>
      </c>
      <c r="K50" s="42">
        <f>SUM(J50:J50)</f>
        <v>100</v>
      </c>
    </row>
    <row r="51" spans="1:11">
      <c r="A51" s="1"/>
      <c r="B51" s="107" t="s">
        <v>36</v>
      </c>
      <c r="C51" s="30" t="s">
        <v>29</v>
      </c>
      <c r="D51" s="72">
        <v>0</v>
      </c>
      <c r="E51" s="105">
        <v>1425</v>
      </c>
      <c r="F51" s="76">
        <v>0</v>
      </c>
      <c r="G51" s="78">
        <v>1568</v>
      </c>
      <c r="H51" s="76">
        <v>0</v>
      </c>
      <c r="I51" s="106">
        <v>1568</v>
      </c>
      <c r="J51" s="78">
        <v>1568</v>
      </c>
      <c r="K51" s="44">
        <f>SUM(J51:J51)</f>
        <v>1568</v>
      </c>
    </row>
    <row r="52" spans="1:11">
      <c r="A52" s="1" t="s">
        <v>13</v>
      </c>
      <c r="B52" s="2">
        <v>63</v>
      </c>
      <c r="C52" s="30" t="s">
        <v>31</v>
      </c>
      <c r="D52" s="81">
        <f t="shared" ref="D52:K52" si="6">SUM(D49:D51)</f>
        <v>0</v>
      </c>
      <c r="E52" s="84">
        <f t="shared" si="6"/>
        <v>8216</v>
      </c>
      <c r="F52" s="76">
        <f t="shared" si="6"/>
        <v>0</v>
      </c>
      <c r="G52" s="84">
        <f t="shared" si="6"/>
        <v>8875</v>
      </c>
      <c r="H52" s="76">
        <f t="shared" si="6"/>
        <v>0</v>
      </c>
      <c r="I52" s="84">
        <f t="shared" si="6"/>
        <v>8875</v>
      </c>
      <c r="J52" s="84">
        <f t="shared" si="6"/>
        <v>10318</v>
      </c>
      <c r="K52" s="84">
        <f t="shared" si="6"/>
        <v>10318</v>
      </c>
    </row>
    <row r="53" spans="1:11" s="48" customFormat="1">
      <c r="A53" s="1" t="s">
        <v>13</v>
      </c>
      <c r="B53" s="31">
        <v>2.1040000000000001</v>
      </c>
      <c r="C53" s="28" t="s">
        <v>37</v>
      </c>
      <c r="D53" s="81">
        <f t="shared" ref="D53:K53" si="7">D52</f>
        <v>0</v>
      </c>
      <c r="E53" s="84">
        <f t="shared" si="7"/>
        <v>8216</v>
      </c>
      <c r="F53" s="76">
        <f t="shared" si="7"/>
        <v>0</v>
      </c>
      <c r="G53" s="84">
        <f t="shared" si="7"/>
        <v>8875</v>
      </c>
      <c r="H53" s="76">
        <f t="shared" si="7"/>
        <v>0</v>
      </c>
      <c r="I53" s="84">
        <f t="shared" si="7"/>
        <v>8875</v>
      </c>
      <c r="J53" s="84">
        <f t="shared" si="7"/>
        <v>10318</v>
      </c>
      <c r="K53" s="84">
        <f t="shared" si="7"/>
        <v>10318</v>
      </c>
    </row>
    <row r="54" spans="1:11" s="48" customFormat="1" ht="15" customHeight="1">
      <c r="A54" s="1"/>
      <c r="B54" s="27"/>
      <c r="C54" s="28"/>
      <c r="D54" s="38"/>
      <c r="E54" s="39"/>
      <c r="F54" s="38"/>
      <c r="G54" s="39"/>
      <c r="H54" s="38"/>
      <c r="I54" s="39"/>
      <c r="J54" s="39"/>
      <c r="K54" s="39"/>
    </row>
    <row r="55" spans="1:11">
      <c r="A55" s="1"/>
      <c r="B55" s="31">
        <v>2.8</v>
      </c>
      <c r="C55" s="28" t="s">
        <v>38</v>
      </c>
      <c r="D55" s="43"/>
      <c r="E55" s="41"/>
      <c r="F55" s="43"/>
      <c r="G55" s="41"/>
      <c r="H55" s="43"/>
      <c r="I55" s="41"/>
      <c r="J55" s="41"/>
      <c r="K55" s="42"/>
    </row>
    <row r="56" spans="1:11" ht="39.950000000000003" customHeight="1">
      <c r="A56" s="1"/>
      <c r="B56" s="2">
        <v>64</v>
      </c>
      <c r="C56" s="30" t="s">
        <v>54</v>
      </c>
      <c r="D56" s="43"/>
      <c r="E56" s="41"/>
      <c r="F56" s="43"/>
      <c r="G56" s="41"/>
      <c r="H56" s="43"/>
      <c r="I56" s="41"/>
      <c r="J56" s="41"/>
      <c r="K56" s="42"/>
    </row>
    <row r="57" spans="1:11">
      <c r="A57" s="1"/>
      <c r="B57" s="107" t="s">
        <v>39</v>
      </c>
      <c r="C57" s="30" t="s">
        <v>40</v>
      </c>
      <c r="D57" s="72">
        <v>0</v>
      </c>
      <c r="E57" s="105">
        <v>700</v>
      </c>
      <c r="F57" s="76">
        <v>0</v>
      </c>
      <c r="G57" s="78">
        <v>700</v>
      </c>
      <c r="H57" s="76">
        <v>0</v>
      </c>
      <c r="I57" s="106">
        <v>700</v>
      </c>
      <c r="J57" s="78">
        <v>900</v>
      </c>
      <c r="K57" s="44">
        <f>SUM(J57:J57)</f>
        <v>900</v>
      </c>
    </row>
    <row r="58" spans="1:11" ht="39.950000000000003" customHeight="1">
      <c r="A58" s="1" t="s">
        <v>13</v>
      </c>
      <c r="B58" s="2">
        <v>64</v>
      </c>
      <c r="C58" s="30" t="s">
        <v>54</v>
      </c>
      <c r="D58" s="81">
        <f t="shared" ref="D58:K58" si="8">D57</f>
        <v>0</v>
      </c>
      <c r="E58" s="84">
        <f t="shared" si="8"/>
        <v>700</v>
      </c>
      <c r="F58" s="76">
        <f t="shared" si="8"/>
        <v>0</v>
      </c>
      <c r="G58" s="84">
        <f t="shared" si="8"/>
        <v>700</v>
      </c>
      <c r="H58" s="76">
        <f t="shared" si="8"/>
        <v>0</v>
      </c>
      <c r="I58" s="105">
        <f t="shared" si="8"/>
        <v>700</v>
      </c>
      <c r="J58" s="84">
        <f t="shared" si="8"/>
        <v>900</v>
      </c>
      <c r="K58" s="84">
        <f t="shared" si="8"/>
        <v>900</v>
      </c>
    </row>
    <row r="59" spans="1:11" ht="15" customHeight="1">
      <c r="A59" s="1"/>
      <c r="B59" s="2"/>
      <c r="C59" s="30"/>
      <c r="D59" s="38"/>
      <c r="E59" s="39"/>
      <c r="F59" s="38"/>
      <c r="G59" s="39"/>
      <c r="H59" s="38"/>
      <c r="I59" s="39"/>
      <c r="J59" s="39"/>
      <c r="K59" s="39"/>
    </row>
    <row r="60" spans="1:11">
      <c r="A60" s="1"/>
      <c r="B60" s="2">
        <v>65</v>
      </c>
      <c r="C60" s="30" t="s">
        <v>41</v>
      </c>
      <c r="D60" s="38"/>
      <c r="E60" s="39"/>
      <c r="F60" s="38"/>
      <c r="G60" s="39"/>
      <c r="H60" s="38"/>
      <c r="I60" s="39"/>
      <c r="J60" s="39"/>
      <c r="K60" s="39"/>
    </row>
    <row r="61" spans="1:11">
      <c r="A61" s="1"/>
      <c r="B61" s="107" t="s">
        <v>42</v>
      </c>
      <c r="C61" s="30" t="s">
        <v>40</v>
      </c>
      <c r="D61" s="72">
        <v>0</v>
      </c>
      <c r="E61" s="108">
        <v>593</v>
      </c>
      <c r="F61" s="77">
        <v>0</v>
      </c>
      <c r="G61" s="110">
        <v>700</v>
      </c>
      <c r="H61" s="77">
        <v>0</v>
      </c>
      <c r="I61" s="110">
        <v>700</v>
      </c>
      <c r="J61" s="110">
        <v>900</v>
      </c>
      <c r="K61" s="42">
        <f>SUM(J61:J61)</f>
        <v>900</v>
      </c>
    </row>
    <row r="62" spans="1:11">
      <c r="A62" s="1" t="s">
        <v>13</v>
      </c>
      <c r="B62" s="2">
        <v>65</v>
      </c>
      <c r="C62" s="30" t="s">
        <v>41</v>
      </c>
      <c r="D62" s="81">
        <f t="shared" ref="D62:K62" si="9">D61</f>
        <v>0</v>
      </c>
      <c r="E62" s="83">
        <f t="shared" si="9"/>
        <v>593</v>
      </c>
      <c r="F62" s="81">
        <f t="shared" si="9"/>
        <v>0</v>
      </c>
      <c r="G62" s="83">
        <f t="shared" si="9"/>
        <v>700</v>
      </c>
      <c r="H62" s="81">
        <f t="shared" si="9"/>
        <v>0</v>
      </c>
      <c r="I62" s="83">
        <f t="shared" si="9"/>
        <v>700</v>
      </c>
      <c r="J62" s="83">
        <f t="shared" si="9"/>
        <v>900</v>
      </c>
      <c r="K62" s="83">
        <f t="shared" si="9"/>
        <v>900</v>
      </c>
    </row>
    <row r="63" spans="1:11">
      <c r="A63" s="45" t="s">
        <v>13</v>
      </c>
      <c r="B63" s="46">
        <v>2.8</v>
      </c>
      <c r="C63" s="47" t="s">
        <v>38</v>
      </c>
      <c r="D63" s="81">
        <f t="shared" ref="D63:K63" si="10">D62+D58</f>
        <v>0</v>
      </c>
      <c r="E63" s="83">
        <f t="shared" si="10"/>
        <v>1293</v>
      </c>
      <c r="F63" s="81">
        <f t="shared" si="10"/>
        <v>0</v>
      </c>
      <c r="G63" s="83">
        <f t="shared" si="10"/>
        <v>1400</v>
      </c>
      <c r="H63" s="81">
        <f t="shared" si="10"/>
        <v>0</v>
      </c>
      <c r="I63" s="83">
        <f t="shared" si="10"/>
        <v>1400</v>
      </c>
      <c r="J63" s="83">
        <f t="shared" si="10"/>
        <v>1800</v>
      </c>
      <c r="K63" s="83">
        <f t="shared" si="10"/>
        <v>1800</v>
      </c>
    </row>
    <row r="64" spans="1:11">
      <c r="A64" s="1" t="s">
        <v>13</v>
      </c>
      <c r="B64" s="29">
        <v>2</v>
      </c>
      <c r="C64" s="30" t="s">
        <v>16</v>
      </c>
      <c r="D64" s="76">
        <f t="shared" ref="D64:K64" si="11">D63+D53+D45+D36</f>
        <v>0</v>
      </c>
      <c r="E64" s="84">
        <f t="shared" si="11"/>
        <v>115143</v>
      </c>
      <c r="F64" s="76">
        <f t="shared" si="11"/>
        <v>0</v>
      </c>
      <c r="G64" s="84">
        <f t="shared" si="11"/>
        <v>129686</v>
      </c>
      <c r="H64" s="76">
        <f t="shared" si="11"/>
        <v>0</v>
      </c>
      <c r="I64" s="84">
        <f t="shared" si="11"/>
        <v>129686</v>
      </c>
      <c r="J64" s="84">
        <f t="shared" si="11"/>
        <v>158636</v>
      </c>
      <c r="K64" s="84">
        <f t="shared" si="11"/>
        <v>158636</v>
      </c>
    </row>
    <row r="65" spans="1:11" s="48" customFormat="1" ht="27" customHeight="1">
      <c r="A65" s="1" t="s">
        <v>13</v>
      </c>
      <c r="B65" s="27">
        <v>2011</v>
      </c>
      <c r="C65" s="28" t="s">
        <v>0</v>
      </c>
      <c r="D65" s="81">
        <f t="shared" ref="D65:K65" si="12">D64</f>
        <v>0</v>
      </c>
      <c r="E65" s="84">
        <f t="shared" si="12"/>
        <v>115143</v>
      </c>
      <c r="F65" s="76">
        <f t="shared" si="12"/>
        <v>0</v>
      </c>
      <c r="G65" s="84">
        <f t="shared" si="12"/>
        <v>129686</v>
      </c>
      <c r="H65" s="76">
        <f t="shared" si="12"/>
        <v>0</v>
      </c>
      <c r="I65" s="84">
        <f t="shared" si="12"/>
        <v>129686</v>
      </c>
      <c r="J65" s="84">
        <f t="shared" si="12"/>
        <v>158636</v>
      </c>
      <c r="K65" s="84">
        <f t="shared" si="12"/>
        <v>158636</v>
      </c>
    </row>
    <row r="66" spans="1:11" s="48" customFormat="1">
      <c r="A66" s="1"/>
      <c r="B66" s="27"/>
      <c r="C66" s="30"/>
      <c r="D66" s="38"/>
      <c r="E66" s="39"/>
      <c r="F66" s="38"/>
      <c r="G66" s="39"/>
      <c r="H66" s="38"/>
      <c r="I66" s="39"/>
      <c r="J66" s="39"/>
      <c r="K66" s="39"/>
    </row>
    <row r="67" spans="1:11" s="48" customFormat="1">
      <c r="A67" s="1" t="s">
        <v>15</v>
      </c>
      <c r="B67" s="27">
        <v>2071</v>
      </c>
      <c r="C67" s="28" t="s">
        <v>1</v>
      </c>
      <c r="D67" s="49"/>
      <c r="E67" s="50"/>
      <c r="F67" s="49"/>
      <c r="G67" s="50"/>
      <c r="H67" s="49"/>
      <c r="I67" s="50"/>
      <c r="J67" s="50"/>
      <c r="K67" s="34"/>
    </row>
    <row r="68" spans="1:11" s="51" customFormat="1">
      <c r="A68" s="1"/>
      <c r="B68" s="29">
        <v>1</v>
      </c>
      <c r="C68" s="30" t="s">
        <v>52</v>
      </c>
      <c r="D68" s="49"/>
      <c r="E68" s="50"/>
      <c r="F68" s="49"/>
      <c r="G68" s="50"/>
      <c r="H68" s="49"/>
      <c r="I68" s="50"/>
      <c r="J68" s="50"/>
      <c r="K68" s="50"/>
    </row>
    <row r="69" spans="1:11">
      <c r="A69" s="1"/>
      <c r="B69" s="31">
        <v>1.111</v>
      </c>
      <c r="C69" s="28" t="s">
        <v>43</v>
      </c>
      <c r="D69" s="52"/>
      <c r="E69" s="35"/>
      <c r="F69" s="52"/>
      <c r="G69" s="34"/>
      <c r="H69" s="52"/>
      <c r="I69" s="34"/>
      <c r="J69" s="34"/>
      <c r="K69" s="34"/>
    </row>
    <row r="70" spans="1:11">
      <c r="A70" s="1"/>
      <c r="B70" s="29">
        <v>60</v>
      </c>
      <c r="C70" s="30" t="s">
        <v>49</v>
      </c>
      <c r="D70" s="52"/>
      <c r="E70" s="35"/>
      <c r="F70" s="52"/>
      <c r="G70" s="34"/>
      <c r="H70" s="52"/>
      <c r="I70" s="34"/>
      <c r="J70" s="34"/>
      <c r="K70" s="34"/>
    </row>
    <row r="71" spans="1:11">
      <c r="A71" s="1"/>
      <c r="B71" s="107" t="s">
        <v>44</v>
      </c>
      <c r="C71" s="2" t="s">
        <v>45</v>
      </c>
      <c r="D71" s="72">
        <v>0</v>
      </c>
      <c r="E71" s="108">
        <v>9024</v>
      </c>
      <c r="F71" s="77">
        <v>0</v>
      </c>
      <c r="G71" s="111">
        <v>14975</v>
      </c>
      <c r="H71" s="77">
        <v>0</v>
      </c>
      <c r="I71" s="111">
        <v>14975</v>
      </c>
      <c r="J71" s="111">
        <v>13995</v>
      </c>
      <c r="K71" s="42">
        <f>SUM(J71:J71)</f>
        <v>13995</v>
      </c>
    </row>
    <row r="72" spans="1:11">
      <c r="A72" s="1" t="s">
        <v>13</v>
      </c>
      <c r="B72" s="29">
        <v>60</v>
      </c>
      <c r="C72" s="30" t="s">
        <v>49</v>
      </c>
      <c r="D72" s="81">
        <f t="shared" ref="D72:J75" si="13">D71</f>
        <v>0</v>
      </c>
      <c r="E72" s="83">
        <f t="shared" si="13"/>
        <v>9024</v>
      </c>
      <c r="F72" s="81">
        <f t="shared" si="13"/>
        <v>0</v>
      </c>
      <c r="G72" s="83">
        <f t="shared" si="13"/>
        <v>14975</v>
      </c>
      <c r="H72" s="81">
        <f t="shared" si="13"/>
        <v>0</v>
      </c>
      <c r="I72" s="83">
        <f t="shared" si="13"/>
        <v>14975</v>
      </c>
      <c r="J72" s="83">
        <f t="shared" si="13"/>
        <v>13995</v>
      </c>
      <c r="K72" s="83">
        <f>K71</f>
        <v>13995</v>
      </c>
    </row>
    <row r="73" spans="1:11">
      <c r="A73" s="1" t="s">
        <v>13</v>
      </c>
      <c r="B73" s="31">
        <v>1.111</v>
      </c>
      <c r="C73" s="28" t="s">
        <v>43</v>
      </c>
      <c r="D73" s="81">
        <f t="shared" si="13"/>
        <v>0</v>
      </c>
      <c r="E73" s="83">
        <f t="shared" si="13"/>
        <v>9024</v>
      </c>
      <c r="F73" s="81">
        <f t="shared" si="13"/>
        <v>0</v>
      </c>
      <c r="G73" s="83">
        <f t="shared" si="13"/>
        <v>14975</v>
      </c>
      <c r="H73" s="81">
        <f t="shared" si="13"/>
        <v>0</v>
      </c>
      <c r="I73" s="83">
        <f t="shared" si="13"/>
        <v>14975</v>
      </c>
      <c r="J73" s="83">
        <f t="shared" si="13"/>
        <v>13995</v>
      </c>
      <c r="K73" s="83">
        <f>K72</f>
        <v>13995</v>
      </c>
    </row>
    <row r="74" spans="1:11">
      <c r="A74" s="1" t="s">
        <v>13</v>
      </c>
      <c r="B74" s="29">
        <v>1</v>
      </c>
      <c r="C74" s="30" t="s">
        <v>52</v>
      </c>
      <c r="D74" s="81">
        <f t="shared" si="13"/>
        <v>0</v>
      </c>
      <c r="E74" s="84">
        <f t="shared" si="13"/>
        <v>9024</v>
      </c>
      <c r="F74" s="76">
        <f t="shared" si="13"/>
        <v>0</v>
      </c>
      <c r="G74" s="84">
        <f t="shared" si="13"/>
        <v>14975</v>
      </c>
      <c r="H74" s="76">
        <f t="shared" si="13"/>
        <v>0</v>
      </c>
      <c r="I74" s="84">
        <f t="shared" si="13"/>
        <v>14975</v>
      </c>
      <c r="J74" s="84">
        <f t="shared" si="13"/>
        <v>13995</v>
      </c>
      <c r="K74" s="84">
        <f>K73</f>
        <v>13995</v>
      </c>
    </row>
    <row r="75" spans="1:11" s="51" customFormat="1">
      <c r="A75" s="1" t="s">
        <v>13</v>
      </c>
      <c r="B75" s="27">
        <v>2071</v>
      </c>
      <c r="C75" s="28" t="s">
        <v>1</v>
      </c>
      <c r="D75" s="81">
        <f t="shared" si="13"/>
        <v>0</v>
      </c>
      <c r="E75" s="84">
        <f t="shared" si="13"/>
        <v>9024</v>
      </c>
      <c r="F75" s="76">
        <f t="shared" si="13"/>
        <v>0</v>
      </c>
      <c r="G75" s="84">
        <f t="shared" si="13"/>
        <v>14975</v>
      </c>
      <c r="H75" s="76">
        <f t="shared" si="13"/>
        <v>0</v>
      </c>
      <c r="I75" s="84">
        <f t="shared" si="13"/>
        <v>14975</v>
      </c>
      <c r="J75" s="84">
        <f t="shared" si="13"/>
        <v>13995</v>
      </c>
      <c r="K75" s="84">
        <f>K74</f>
        <v>13995</v>
      </c>
    </row>
    <row r="76" spans="1:11" s="48" customFormat="1">
      <c r="A76" s="53" t="s">
        <v>13</v>
      </c>
      <c r="B76" s="54"/>
      <c r="C76" s="55" t="s">
        <v>14</v>
      </c>
      <c r="D76" s="81">
        <f t="shared" ref="D76:K76" si="14">D65+D75</f>
        <v>0</v>
      </c>
      <c r="E76" s="84">
        <f t="shared" si="14"/>
        <v>124167</v>
      </c>
      <c r="F76" s="76">
        <f t="shared" si="14"/>
        <v>0</v>
      </c>
      <c r="G76" s="84">
        <f t="shared" si="14"/>
        <v>144661</v>
      </c>
      <c r="H76" s="76">
        <f t="shared" si="14"/>
        <v>0</v>
      </c>
      <c r="I76" s="84">
        <f t="shared" si="14"/>
        <v>144661</v>
      </c>
      <c r="J76" s="84">
        <f t="shared" si="14"/>
        <v>172631</v>
      </c>
      <c r="K76" s="84">
        <f t="shared" si="14"/>
        <v>172631</v>
      </c>
    </row>
    <row r="77" spans="1:11" ht="13.5">
      <c r="A77" s="53" t="s">
        <v>13</v>
      </c>
      <c r="B77" s="56"/>
      <c r="C77" s="57" t="s">
        <v>4</v>
      </c>
      <c r="D77" s="81">
        <f t="shared" ref="D77:K77" si="15">D22+D21</f>
        <v>0</v>
      </c>
      <c r="E77" s="82">
        <f t="shared" si="15"/>
        <v>5631</v>
      </c>
      <c r="F77" s="85">
        <f t="shared" si="15"/>
        <v>0</v>
      </c>
      <c r="G77" s="82">
        <f t="shared" si="15"/>
        <v>5994</v>
      </c>
      <c r="H77" s="85">
        <f t="shared" si="15"/>
        <v>0</v>
      </c>
      <c r="I77" s="82">
        <f t="shared" si="15"/>
        <v>5994</v>
      </c>
      <c r="J77" s="82">
        <f>J22+J21</f>
        <v>5994</v>
      </c>
      <c r="K77" s="82">
        <f t="shared" si="15"/>
        <v>5994</v>
      </c>
    </row>
    <row r="78" spans="1:11">
      <c r="A78" s="53" t="s">
        <v>13</v>
      </c>
      <c r="B78" s="56"/>
      <c r="C78" s="55" t="s">
        <v>6</v>
      </c>
      <c r="D78" s="81">
        <f t="shared" ref="D78:K78" si="16">D76-D77</f>
        <v>0</v>
      </c>
      <c r="E78" s="84">
        <f t="shared" si="16"/>
        <v>118536</v>
      </c>
      <c r="F78" s="76">
        <f t="shared" si="16"/>
        <v>0</v>
      </c>
      <c r="G78" s="84">
        <f t="shared" si="16"/>
        <v>138667</v>
      </c>
      <c r="H78" s="76">
        <f t="shared" si="16"/>
        <v>0</v>
      </c>
      <c r="I78" s="84">
        <f t="shared" si="16"/>
        <v>138667</v>
      </c>
      <c r="J78" s="84">
        <f t="shared" si="16"/>
        <v>166637</v>
      </c>
      <c r="K78" s="84">
        <f t="shared" si="16"/>
        <v>166637</v>
      </c>
    </row>
  </sheetData>
  <autoFilter ref="A14:K78"/>
  <mergeCells count="10">
    <mergeCell ref="A1:K1"/>
    <mergeCell ref="A2:K2"/>
    <mergeCell ref="H13:I13"/>
    <mergeCell ref="H12:I12"/>
    <mergeCell ref="J12:K12"/>
    <mergeCell ref="J13:K13"/>
    <mergeCell ref="D12:E12"/>
    <mergeCell ref="D13:E13"/>
    <mergeCell ref="F12:G12"/>
    <mergeCell ref="F13:G13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105" orientation="landscape" blackAndWhite="1" useFirstPageNumber="1" r:id="rId1"/>
  <headerFooter alignWithMargins="0">
    <oddHeader xml:space="preserve">&amp;C   </oddHeader>
    <oddFooter>&amp;C&amp;"Times New Roman,Bold"   Vol-II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dem24</vt:lpstr>
      <vt:lpstr>'dem24'!Charged</vt:lpstr>
      <vt:lpstr>'dem24'!np</vt:lpstr>
      <vt:lpstr>'dem24'!pension</vt:lpstr>
      <vt:lpstr>'dem24'!Print_Area</vt:lpstr>
      <vt:lpstr>'dem24'!Print_Titles</vt:lpstr>
      <vt:lpstr>'dem24'!sla</vt:lpstr>
      <vt:lpstr>'dem24'!voted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2014-06-13T16:36:34Z</cp:lastPrinted>
  <dcterms:created xsi:type="dcterms:W3CDTF">2004-06-02T16:21:05Z</dcterms:created>
  <dcterms:modified xsi:type="dcterms:W3CDTF">2014-06-16T05:59:53Z</dcterms:modified>
</cp:coreProperties>
</file>