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60" windowHeight="7230" firstSheet="4" activeTab="7"/>
  </bookViews>
  <sheets>
    <sheet name="Revenue Account Receipts" sheetId="19" r:id="rId1"/>
    <sheet name="Revenue Account Disbursements" sheetId="20" r:id="rId2"/>
    <sheet name="Capital Account Receipts" sheetId="21" r:id="rId3"/>
    <sheet name="Capital Account Disbursements" sheetId="17" r:id="rId4"/>
    <sheet name="Disbursements Charged" sheetId="22" r:id="rId5"/>
    <sheet name="Contingency Fund" sheetId="14" r:id="rId6"/>
    <sheet name="Public Account Receipts" sheetId="23" r:id="rId7"/>
    <sheet name="Public Account Disbursements" sheetId="1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123Graph_D" localSheetId="3" hidden="1">[1]dem18!#REF!</definedName>
    <definedName name="__123Graph_D" localSheetId="2" hidden="1">[1]dem18!#REF!</definedName>
    <definedName name="__123Graph_D" localSheetId="5" hidden="1">[2]dem18!#REF!</definedName>
    <definedName name="__123Graph_D" localSheetId="4" hidden="1">[1]dem18!#REF!</definedName>
    <definedName name="__123Graph_D" localSheetId="7" hidden="1">[1]dem18!#REF!</definedName>
    <definedName name="__123Graph_D" localSheetId="6" hidden="1">[1]dem18!#REF!</definedName>
    <definedName name="__123Graph_D" localSheetId="1" hidden="1">[1]dem18!#REF!</definedName>
    <definedName name="__123Graph_D" localSheetId="0" hidden="1">[1]dem18!#REF!</definedName>
    <definedName name="__123Graph_D" hidden="1">[2]dem18!#REF!</definedName>
    <definedName name="_xlnm._FilterDatabase" localSheetId="1" hidden="1">'Revenue Account Disbursements'!$A$6:$L$286</definedName>
    <definedName name="_xlnm._FilterDatabase" localSheetId="0" hidden="1">'Revenue Account Receipts'!$A$3:$G$91</definedName>
    <definedName name="_rec1" localSheetId="3">[3]Dem1!#REF!</definedName>
    <definedName name="_rec1" localSheetId="2">[3]Dem1!#REF!</definedName>
    <definedName name="_rec1" localSheetId="5">[4]Dem1!#REF!</definedName>
    <definedName name="_rec1" localSheetId="4">[3]Dem1!#REF!</definedName>
    <definedName name="_rec1" localSheetId="7">[3]Dem1!#REF!</definedName>
    <definedName name="_rec1" localSheetId="6">[3]Dem1!#REF!</definedName>
    <definedName name="_rec1" localSheetId="1">[3]Dem1!#REF!</definedName>
    <definedName name="_rec1" localSheetId="0">[3]Dem1!#REF!</definedName>
    <definedName name="_rec1">[4]Dem1!#REF!</definedName>
    <definedName name="_Regression_Int" localSheetId="3" hidden="1">1</definedName>
    <definedName name="_Regression_Int" localSheetId="2" hidden="1">1</definedName>
    <definedName name="_Regression_Int" localSheetId="5" hidden="1">1</definedName>
    <definedName name="_Regression_Int" localSheetId="4" hidden="1">1</definedName>
    <definedName name="_Regression_Int" localSheetId="7" hidden="1">1</definedName>
    <definedName name="_Regression_Int" localSheetId="6" hidden="1">1</definedName>
    <definedName name="_Regression_Int" localSheetId="1" hidden="1">1</definedName>
    <definedName name="_Regression_Int" localSheetId="0" hidden="1">1</definedName>
    <definedName name="A" localSheetId="3">'Capital Account Disbursements'!#REF!</definedName>
    <definedName name="A" localSheetId="1">'Revenue Account Disbursements'!#REF!</definedName>
    <definedName name="ahcap" localSheetId="3">[5]dem2!$D$563:$L$563</definedName>
    <definedName name="ahcap" localSheetId="2">[5]dem2!$D$563:$L$563</definedName>
    <definedName name="ahcap" localSheetId="4">[5]dem2!$D$563:$L$563</definedName>
    <definedName name="ahcap" localSheetId="7">[5]dem2!$D$563:$L$563</definedName>
    <definedName name="ahcap" localSheetId="6">[5]dem2!$D$563:$L$563</definedName>
    <definedName name="ahcap" localSheetId="1">[5]dem2!$D$563:$L$563</definedName>
    <definedName name="ahcap" localSheetId="0">[5]dem2!$D$563:$L$563</definedName>
    <definedName name="ahcap">[6]dem2!$D$563:$L$563</definedName>
    <definedName name="censusrec" localSheetId="3">[3]Dem1!$D$253:$L$253</definedName>
    <definedName name="censusrec" localSheetId="2">[3]Dem1!$D$253:$L$253</definedName>
    <definedName name="censusrec" localSheetId="4">[3]Dem1!$D$253:$L$253</definedName>
    <definedName name="censusrec" localSheetId="7">[3]Dem1!$D$253:$L$253</definedName>
    <definedName name="censusrec" localSheetId="6">[3]Dem1!$D$253:$L$253</definedName>
    <definedName name="censusrec" localSheetId="1">[3]Dem1!$D$253:$L$253</definedName>
    <definedName name="censusrec" localSheetId="0">[3]Dem1!$D$253:$L$253</definedName>
    <definedName name="censusrec">[4]Dem1!$D$253:$L$253</definedName>
    <definedName name="charged" localSheetId="3">[3]Dem1!$E$7:$G$7</definedName>
    <definedName name="charged" localSheetId="2">[3]Dem1!$E$7:$G$7</definedName>
    <definedName name="charged" localSheetId="4">[3]Dem1!$E$7:$G$7</definedName>
    <definedName name="charged" localSheetId="7">[3]Dem1!$E$7:$G$7</definedName>
    <definedName name="charged" localSheetId="6">[3]Dem1!$E$7:$G$7</definedName>
    <definedName name="charged" localSheetId="1">[3]Dem1!$E$7:$G$7</definedName>
    <definedName name="charged" localSheetId="0">[3]Dem1!$E$7:$G$7</definedName>
    <definedName name="charged">[4]Dem1!$E$7:$G$7</definedName>
    <definedName name="da" localSheetId="3">[3]Dem1!$D$130:$L$130</definedName>
    <definedName name="da" localSheetId="2">[3]Dem1!$D$130:$L$130</definedName>
    <definedName name="da" localSheetId="4">[3]Dem1!$D$130:$L$130</definedName>
    <definedName name="da" localSheetId="7">[3]Dem1!$D$130:$L$130</definedName>
    <definedName name="da" localSheetId="6">[3]Dem1!$D$130:$L$130</definedName>
    <definedName name="da" localSheetId="1">[3]Dem1!$D$130:$L$130</definedName>
    <definedName name="da" localSheetId="0">[3]Dem1!$D$130:$L$130</definedName>
    <definedName name="da">[4]Dem1!$D$130:$L$130</definedName>
    <definedName name="ee" localSheetId="3">[3]Dem1!$D$359:$L$359</definedName>
    <definedName name="ee" localSheetId="2">[3]Dem1!$D$359:$L$359</definedName>
    <definedName name="ee" localSheetId="4">[3]Dem1!$D$359:$L$359</definedName>
    <definedName name="ee" localSheetId="7">[3]Dem1!$D$359:$L$359</definedName>
    <definedName name="ee" localSheetId="6">[3]Dem1!$D$359:$L$359</definedName>
    <definedName name="ee" localSheetId="1">[3]Dem1!$D$359:$L$359</definedName>
    <definedName name="ee" localSheetId="0">[3]Dem1!$D$359:$L$359</definedName>
    <definedName name="ee">[4]Dem1!$D$359:$L$359</definedName>
    <definedName name="fishcap" localSheetId="3">[5]dem2!$D$574:$L$574</definedName>
    <definedName name="fishcap" localSheetId="2">[5]dem2!$D$574:$L$574</definedName>
    <definedName name="fishcap" localSheetId="4">[5]dem2!$D$574:$L$574</definedName>
    <definedName name="fishcap" localSheetId="7">[5]dem2!$D$574:$L$574</definedName>
    <definedName name="fishcap" localSheetId="6">[5]dem2!$D$574:$L$574</definedName>
    <definedName name="fishcap" localSheetId="1">[5]dem2!$D$574:$L$574</definedName>
    <definedName name="fishcap" localSheetId="0">[5]dem2!$D$574:$L$574</definedName>
    <definedName name="fishcap">[6]dem2!$D$574:$L$574</definedName>
    <definedName name="Fishrev" localSheetId="3">[5]dem2!$D$492:$L$492</definedName>
    <definedName name="Fishrev" localSheetId="2">[5]dem2!$D$492:$L$492</definedName>
    <definedName name="Fishrev" localSheetId="4">[5]dem2!$D$492:$L$492</definedName>
    <definedName name="Fishrev" localSheetId="7">[5]dem2!$D$492:$L$492</definedName>
    <definedName name="Fishrev" localSheetId="6">[5]dem2!$D$492:$L$492</definedName>
    <definedName name="Fishrev" localSheetId="1">[5]dem2!$D$492:$L$492</definedName>
    <definedName name="Fishrev" localSheetId="0">[5]dem2!$D$492:$L$492</definedName>
    <definedName name="Fishrev">[6]dem2!$D$492:$L$492</definedName>
    <definedName name="fwl" localSheetId="3">[3]Dem1!$D$313:$L$313</definedName>
    <definedName name="fwl" localSheetId="2">[3]Dem1!$D$313:$L$313</definedName>
    <definedName name="fwl" localSheetId="4">[3]Dem1!$D$313:$L$313</definedName>
    <definedName name="fwl" localSheetId="7">[3]Dem1!$D$313:$L$313</definedName>
    <definedName name="fwl" localSheetId="6">[3]Dem1!$D$313:$L$313</definedName>
    <definedName name="fwl" localSheetId="1">[3]Dem1!$D$313:$L$313</definedName>
    <definedName name="fwl" localSheetId="0">[3]Dem1!$D$313:$L$313</definedName>
    <definedName name="fwl">[4]Dem1!$D$313:$L$313</definedName>
    <definedName name="fwlcap" localSheetId="3">[3]Dem1!$D$387:$L$387</definedName>
    <definedName name="fwlcap" localSheetId="2">[3]Dem1!$D$387:$L$387</definedName>
    <definedName name="fwlcap" localSheetId="4">[3]Dem1!$D$387:$L$387</definedName>
    <definedName name="fwlcap" localSheetId="7">[3]Dem1!$D$387:$L$387</definedName>
    <definedName name="fwlcap" localSheetId="6">[3]Dem1!$D$387:$L$387</definedName>
    <definedName name="fwlcap" localSheetId="1">[3]Dem1!$D$387:$L$387</definedName>
    <definedName name="fwlcap" localSheetId="0">[3]Dem1!$D$387:$L$387</definedName>
    <definedName name="fwlcap">[4]Dem1!$D$387:$L$387</definedName>
    <definedName name="fwlrec" localSheetId="3">[3]Dem1!$D$393:$L$393</definedName>
    <definedName name="fwlrec" localSheetId="2">[3]Dem1!$D$393:$L$393</definedName>
    <definedName name="fwlrec" localSheetId="4">[3]Dem1!$D$393:$L$393</definedName>
    <definedName name="fwlrec" localSheetId="7">[3]Dem1!$D$393:$L$393</definedName>
    <definedName name="fwlrec" localSheetId="6">[3]Dem1!$D$393:$L$393</definedName>
    <definedName name="fwlrec" localSheetId="1">[3]Dem1!$D$393:$L$393</definedName>
    <definedName name="fwlrec" localSheetId="0">[3]Dem1!$D$393:$L$393</definedName>
    <definedName name="fwlrec">[4]Dem1!$D$393:$L$393</definedName>
    <definedName name="housing" localSheetId="3">#REF!</definedName>
    <definedName name="housing" localSheetId="2">#REF!</definedName>
    <definedName name="housing" localSheetId="5">#REF!</definedName>
    <definedName name="housing" localSheetId="4">#REF!</definedName>
    <definedName name="housing" localSheetId="7">#REF!</definedName>
    <definedName name="housing" localSheetId="6">#REF!</definedName>
    <definedName name="housing" localSheetId="1">#REF!</definedName>
    <definedName name="housing" localSheetId="0">#REF!</definedName>
    <definedName name="housing">#REF!</definedName>
    <definedName name="housingcap" localSheetId="3">#REF!</definedName>
    <definedName name="housingcap" localSheetId="2">#REF!</definedName>
    <definedName name="housingcap" localSheetId="5">#REF!</definedName>
    <definedName name="housingcap" localSheetId="4">#REF!</definedName>
    <definedName name="housingcap" localSheetId="7">#REF!</definedName>
    <definedName name="housingcap" localSheetId="6">#REF!</definedName>
    <definedName name="housingcap" localSheetId="1">#REF!</definedName>
    <definedName name="housingcap" localSheetId="0">#REF!</definedName>
    <definedName name="housingcap">#REF!</definedName>
    <definedName name="justice" localSheetId="3">[3]Dem1!$D$103:$L$103</definedName>
    <definedName name="justice" localSheetId="2">[3]Dem1!$D$103:$L$103</definedName>
    <definedName name="justice" localSheetId="4">[3]Dem1!$D$103:$L$103</definedName>
    <definedName name="justice" localSheetId="7">[3]Dem1!$D$103:$L$103</definedName>
    <definedName name="justice" localSheetId="6">[3]Dem1!$D$103:$L$103</definedName>
    <definedName name="justice" localSheetId="1">[3]Dem1!$D$103:$L$103</definedName>
    <definedName name="justice" localSheetId="0">[3]Dem1!$D$103:$L$103</definedName>
    <definedName name="justice">[4]Dem1!$D$103:$L$103</definedName>
    <definedName name="justicerec" localSheetId="3">#REF!</definedName>
    <definedName name="justicerec" localSheetId="2">#REF!</definedName>
    <definedName name="justicerec" localSheetId="5">#REF!</definedName>
    <definedName name="justicerec" localSheetId="4">#REF!</definedName>
    <definedName name="justicerec" localSheetId="7">#REF!</definedName>
    <definedName name="justicerec" localSheetId="6">#REF!</definedName>
    <definedName name="justicerec" localSheetId="1">#REF!</definedName>
    <definedName name="justicerec" localSheetId="0">#REF!</definedName>
    <definedName name="justicerec">#REF!</definedName>
    <definedName name="lr" localSheetId="3">[3]Dem1!$D$63:$L$63</definedName>
    <definedName name="lr" localSheetId="2">[3]Dem1!$D$63:$L$63</definedName>
    <definedName name="lr" localSheetId="4">[3]Dem1!$D$63:$L$63</definedName>
    <definedName name="lr" localSheetId="7">[3]Dem1!$D$63:$L$63</definedName>
    <definedName name="lr" localSheetId="6">[3]Dem1!$D$63:$L$63</definedName>
    <definedName name="lr" localSheetId="1">[3]Dem1!$D$63:$L$63</definedName>
    <definedName name="lr" localSheetId="0">[3]Dem1!$D$63:$L$63</definedName>
    <definedName name="lr">[4]Dem1!$D$63:$L$63</definedName>
    <definedName name="lrrec" localSheetId="3">[3]Dem1!#REF!</definedName>
    <definedName name="lrrec" localSheetId="2">[3]Dem1!#REF!</definedName>
    <definedName name="lrrec" localSheetId="5">[4]Dem1!#REF!</definedName>
    <definedName name="lrrec" localSheetId="4">[3]Dem1!#REF!</definedName>
    <definedName name="lrrec" localSheetId="7">[3]Dem1!#REF!</definedName>
    <definedName name="lrrec" localSheetId="6">[3]Dem1!#REF!</definedName>
    <definedName name="lrrec" localSheetId="1">[3]Dem1!#REF!</definedName>
    <definedName name="lrrec" localSheetId="0">[3]Dem1!#REF!</definedName>
    <definedName name="lrrec">[4]Dem1!#REF!</definedName>
    <definedName name="nc" localSheetId="3">[3]Dem1!$D$221:$L$221</definedName>
    <definedName name="nc" localSheetId="2">[3]Dem1!$D$221:$L$221</definedName>
    <definedName name="nc" localSheetId="4">[3]Dem1!$D$221:$L$221</definedName>
    <definedName name="nc" localSheetId="7">[3]Dem1!$D$221:$L$221</definedName>
    <definedName name="nc" localSheetId="6">[3]Dem1!$D$221:$L$221</definedName>
    <definedName name="nc" localSheetId="1">[3]Dem1!$D$221:$L$221</definedName>
    <definedName name="nc" localSheetId="0">[3]Dem1!$D$221:$L$221</definedName>
    <definedName name="nc">[4]Dem1!$D$221:$L$221</definedName>
    <definedName name="ncfund" localSheetId="3">[3]Dem1!#REF!</definedName>
    <definedName name="ncfund" localSheetId="2">[3]Dem1!#REF!</definedName>
    <definedName name="ncfund" localSheetId="5">[4]Dem1!#REF!</definedName>
    <definedName name="ncfund" localSheetId="4">[3]Dem1!#REF!</definedName>
    <definedName name="ncfund" localSheetId="7">[3]Dem1!#REF!</definedName>
    <definedName name="ncfund" localSheetId="6">[3]Dem1!#REF!</definedName>
    <definedName name="ncfund" localSheetId="1">[3]Dem1!#REF!</definedName>
    <definedName name="ncfund" localSheetId="0">[3]Dem1!#REF!</definedName>
    <definedName name="ncfund">[4]Dem1!#REF!</definedName>
    <definedName name="ncrec" localSheetId="3">[3]Dem1!$D$250:$L$250</definedName>
    <definedName name="ncrec" localSheetId="2">[3]Dem1!$D$250:$L$250</definedName>
    <definedName name="ncrec" localSheetId="4">[3]Dem1!$D$250:$L$250</definedName>
    <definedName name="ncrec" localSheetId="7">[3]Dem1!$D$250:$L$250</definedName>
    <definedName name="ncrec" localSheetId="6">[3]Dem1!$D$250:$L$250</definedName>
    <definedName name="ncrec" localSheetId="1">[3]Dem1!$D$250:$L$250</definedName>
    <definedName name="ncrec" localSheetId="0">[3]Dem1!$D$250:$L$250</definedName>
    <definedName name="ncrec">[4]Dem1!$D$250:$L$250</definedName>
    <definedName name="ncrec1" localSheetId="3">[3]Dem1!#REF!</definedName>
    <definedName name="ncrec1" localSheetId="2">[3]Dem1!#REF!</definedName>
    <definedName name="ncrec1" localSheetId="5">[4]Dem1!#REF!</definedName>
    <definedName name="ncrec1" localSheetId="4">[3]Dem1!#REF!</definedName>
    <definedName name="ncrec1" localSheetId="7">[3]Dem1!#REF!</definedName>
    <definedName name="ncrec1" localSheetId="6">[3]Dem1!#REF!</definedName>
    <definedName name="ncrec1" localSheetId="1">[3]Dem1!#REF!</definedName>
    <definedName name="ncrec1" localSheetId="0">[3]Dem1!#REF!</definedName>
    <definedName name="ncrec1">[4]Dem1!#REF!</definedName>
    <definedName name="np" localSheetId="3">[3]Dem1!$K$389</definedName>
    <definedName name="np" localSheetId="2">[3]Dem1!$K$389</definedName>
    <definedName name="np" localSheetId="4">[3]Dem1!$K$389</definedName>
    <definedName name="np" localSheetId="7">[3]Dem1!$K$389</definedName>
    <definedName name="np" localSheetId="6">[3]Dem1!$K$389</definedName>
    <definedName name="np" localSheetId="1">[3]Dem1!$K$389</definedName>
    <definedName name="np" localSheetId="0">[3]Dem1!$K$389</definedName>
    <definedName name="np">[4]Dem1!$K$389</definedName>
    <definedName name="Nutrition" localSheetId="3">[5]dem2!$D$315:$L$315</definedName>
    <definedName name="Nutrition" localSheetId="2">[5]dem2!$D$315:$L$315</definedName>
    <definedName name="Nutrition" localSheetId="4">[5]dem2!$D$315:$L$315</definedName>
    <definedName name="Nutrition" localSheetId="7">[5]dem2!$D$315:$L$315</definedName>
    <definedName name="Nutrition" localSheetId="6">[5]dem2!$D$315:$L$315</definedName>
    <definedName name="Nutrition" localSheetId="1">[5]dem2!$D$315:$L$315</definedName>
    <definedName name="Nutrition" localSheetId="0">[5]dem2!$D$315:$L$315</definedName>
    <definedName name="Nutrition">[6]dem2!$D$315:$L$315</definedName>
    <definedName name="oges" localSheetId="3">#REF!</definedName>
    <definedName name="oges" localSheetId="2">#REF!</definedName>
    <definedName name="oges" localSheetId="5">#REF!</definedName>
    <definedName name="oges" localSheetId="4">#REF!</definedName>
    <definedName name="oges" localSheetId="7">#REF!</definedName>
    <definedName name="oges" localSheetId="6">#REF!</definedName>
    <definedName name="oges" localSheetId="1">#REF!</definedName>
    <definedName name="oges" localSheetId="0">#REF!</definedName>
    <definedName name="oges">#REF!</definedName>
    <definedName name="pension" localSheetId="3">[3]Dem1!$D$114:$L$114</definedName>
    <definedName name="pension" localSheetId="2">[3]Dem1!$D$114:$L$114</definedName>
    <definedName name="pension" localSheetId="4">[3]Dem1!$D$114:$L$114</definedName>
    <definedName name="pension" localSheetId="7">[3]Dem1!$D$114:$L$114</definedName>
    <definedName name="pension" localSheetId="6">[3]Dem1!$D$114:$L$114</definedName>
    <definedName name="pension" localSheetId="1">[3]Dem1!$D$114:$L$114</definedName>
    <definedName name="pension" localSheetId="0">[3]Dem1!$D$114:$L$114</definedName>
    <definedName name="pension">[4]Dem1!$D$114:$L$114</definedName>
    <definedName name="_xlnm.Print_Area" localSheetId="3">'Capital Account Disbursements'!#REF!</definedName>
    <definedName name="_xlnm.Print_Area" localSheetId="2">'Capital Account Receipts'!#REF!</definedName>
    <definedName name="_xlnm.Print_Area" localSheetId="5">'Contingency Fund'!$A$1:$G$20</definedName>
    <definedName name="_xlnm.Print_Area" localSheetId="4">'Disbursements Charged'!#REF!</definedName>
    <definedName name="_xlnm.Print_Area" localSheetId="7">'Public Account Disbursements'!$A$1:$G$84</definedName>
    <definedName name="_xlnm.Print_Area" localSheetId="6">'Public Account Receipts'!#REF!</definedName>
    <definedName name="_xlnm.Print_Area" localSheetId="1">'Revenue Account Disbursements'!$A$1:$L$165</definedName>
    <definedName name="Print_Area_MI" localSheetId="3">'Capital Account Disbursements'!#REF!</definedName>
    <definedName name="Print_Area_MI" localSheetId="2">'Capital Account Receipts'!#REF!</definedName>
    <definedName name="Print_Area_MI" localSheetId="5">'Contingency Fund'!#REF!</definedName>
    <definedName name="Print_Area_MI" localSheetId="4">'Disbursements Charged'!#REF!</definedName>
    <definedName name="Print_Area_MI" localSheetId="7">'Public Account Disbursements'!#REF!</definedName>
    <definedName name="Print_Area_MI" localSheetId="6">'Public Account Receipts'!#REF!</definedName>
    <definedName name="Print_Area_MI" localSheetId="1">'Revenue Account Disbursements'!$C$3:$L$6</definedName>
    <definedName name="Print_Area_MI" localSheetId="0">'Revenue Account Receipts'!$C$2:$G$91</definedName>
    <definedName name="_xlnm.Print_Titles" localSheetId="3">'Capital Account Disbursements'!#REF!</definedName>
    <definedName name="_xlnm.Print_Titles" localSheetId="2">'Capital Account Receipts'!#REF!</definedName>
    <definedName name="_xlnm.Print_Titles" localSheetId="5">'Contingency Fund'!#REF!</definedName>
    <definedName name="_xlnm.Print_Titles" localSheetId="4">'Disbursements Charged'!#REF!</definedName>
    <definedName name="_xlnm.Print_Titles" localSheetId="7">'Public Account Disbursements'!$3:$6</definedName>
    <definedName name="_xlnm.Print_Titles" localSheetId="6">'Public Account Receipts'!#REF!</definedName>
    <definedName name="_xlnm.Print_Titles" localSheetId="1">'Revenue Account Disbursements'!$3:$6</definedName>
    <definedName name="_xlnm.Print_Titles" localSheetId="0">'Revenue Account Receipts'!$3:$6</definedName>
    <definedName name="pw" localSheetId="3">#REF!</definedName>
    <definedName name="pw" localSheetId="2">#REF!</definedName>
    <definedName name="pw" localSheetId="5">#REF!</definedName>
    <definedName name="pw" localSheetId="4">#REF!</definedName>
    <definedName name="pw" localSheetId="7">#REF!</definedName>
    <definedName name="pw" localSheetId="6">#REF!</definedName>
    <definedName name="pw" localSheetId="1">#REF!</definedName>
    <definedName name="pw" localSheetId="0">#REF!</definedName>
    <definedName name="pw">#REF!</definedName>
    <definedName name="pwcap" localSheetId="3">[3]Dem1!#REF!</definedName>
    <definedName name="pwcap" localSheetId="2">[3]Dem1!#REF!</definedName>
    <definedName name="pwcap" localSheetId="5">[4]Dem1!#REF!</definedName>
    <definedName name="pwcap" localSheetId="4">[3]Dem1!#REF!</definedName>
    <definedName name="pwcap" localSheetId="7">[3]Dem1!#REF!</definedName>
    <definedName name="pwcap" localSheetId="6">[3]Dem1!#REF!</definedName>
    <definedName name="pwcap" localSheetId="1">[3]Dem1!#REF!</definedName>
    <definedName name="pwcap" localSheetId="0">[3]Dem1!#REF!</definedName>
    <definedName name="pwcap">[4]Dem1!#REF!</definedName>
    <definedName name="rec" localSheetId="3">[3]Dem1!#REF!</definedName>
    <definedName name="rec" localSheetId="2">[3]Dem1!#REF!</definedName>
    <definedName name="rec" localSheetId="5">[4]Dem1!#REF!</definedName>
    <definedName name="rec" localSheetId="4">[3]Dem1!#REF!</definedName>
    <definedName name="rec" localSheetId="7">[3]Dem1!#REF!</definedName>
    <definedName name="rec" localSheetId="6">[3]Dem1!#REF!</definedName>
    <definedName name="rec" localSheetId="1">[3]Dem1!#REF!</definedName>
    <definedName name="rec" localSheetId="0">[3]Dem1!#REF!</definedName>
    <definedName name="rec">[4]Dem1!#REF!</definedName>
    <definedName name="reform" localSheetId="3">[3]Dem1!$D$237:$L$237</definedName>
    <definedName name="reform" localSheetId="2">[3]Dem1!$D$237:$L$237</definedName>
    <definedName name="reform" localSheetId="4">[3]Dem1!$D$237:$L$237</definedName>
    <definedName name="reform" localSheetId="7">[3]Dem1!$D$237:$L$237</definedName>
    <definedName name="reform" localSheetId="6">[3]Dem1!$D$237:$L$237</definedName>
    <definedName name="reform" localSheetId="1">[3]Dem1!$D$237:$L$237</definedName>
    <definedName name="reform" localSheetId="0">[3]Dem1!$D$237:$L$237</definedName>
    <definedName name="reform">[4]Dem1!$D$237:$L$237</definedName>
    <definedName name="scst" localSheetId="3">[5]dem2!$D$162:$L$162</definedName>
    <definedName name="scst" localSheetId="2">[5]dem2!$D$162:$L$162</definedName>
    <definedName name="scst" localSheetId="4">[5]dem2!$D$162:$L$162</definedName>
    <definedName name="scst" localSheetId="7">[5]dem2!$D$162:$L$162</definedName>
    <definedName name="scst" localSheetId="6">[5]dem2!$D$162:$L$162</definedName>
    <definedName name="scst" localSheetId="1">[5]dem2!$D$162:$L$162</definedName>
    <definedName name="scst" localSheetId="0">[5]dem2!$D$162:$L$162</definedName>
    <definedName name="scst">[6]dem2!$D$162:$L$162</definedName>
    <definedName name="sgs" localSheetId="3">[3]Dem1!#REF!</definedName>
    <definedName name="sgs" localSheetId="2">[3]Dem1!#REF!</definedName>
    <definedName name="sgs" localSheetId="5">[4]Dem1!#REF!</definedName>
    <definedName name="sgs" localSheetId="4">[3]Dem1!#REF!</definedName>
    <definedName name="sgs" localSheetId="7">[3]Dem1!#REF!</definedName>
    <definedName name="sgs" localSheetId="6">[3]Dem1!#REF!</definedName>
    <definedName name="sgs" localSheetId="1">[3]Dem1!#REF!</definedName>
    <definedName name="sgs" localSheetId="0">[3]Dem1!#REF!</definedName>
    <definedName name="sgs">[4]Dem1!#REF!</definedName>
    <definedName name="SocialSecurity" localSheetId="3">[5]dem2!$D$290:$L$290</definedName>
    <definedName name="SocialSecurity" localSheetId="2">[5]dem2!$D$290:$L$290</definedName>
    <definedName name="SocialSecurity" localSheetId="4">[5]dem2!$D$290:$L$290</definedName>
    <definedName name="SocialSecurity" localSheetId="7">[5]dem2!$D$290:$L$290</definedName>
    <definedName name="SocialSecurity" localSheetId="6">[5]dem2!$D$290:$L$290</definedName>
    <definedName name="SocialSecurity" localSheetId="1">[5]dem2!$D$290:$L$290</definedName>
    <definedName name="SocialSecurity" localSheetId="0">[5]dem2!$D$290:$L$290</definedName>
    <definedName name="SocialSecurity">[6]dem2!$D$290:$L$290</definedName>
    <definedName name="socialwelfare" localSheetId="3">[5]dem2!$D$356:$L$356</definedName>
    <definedName name="socialwelfare" localSheetId="2">[5]dem2!$D$356:$L$356</definedName>
    <definedName name="socialwelfare" localSheetId="4">[5]dem2!$D$356:$L$356</definedName>
    <definedName name="socialwelfare" localSheetId="7">[5]dem2!$D$356:$L$356</definedName>
    <definedName name="socialwelfare" localSheetId="6">[5]dem2!$D$356:$L$356</definedName>
    <definedName name="socialwelfare" localSheetId="1">[5]dem2!$D$356:$L$356</definedName>
    <definedName name="socialwelfare" localSheetId="0">[5]dem2!$D$356:$L$356</definedName>
    <definedName name="socialwelfare">[6]dem2!$D$356:$L$356</definedName>
    <definedName name="spfrd" localSheetId="3">[3]Dem1!$D$327:$L$327</definedName>
    <definedName name="spfrd" localSheetId="2">[3]Dem1!$D$327:$L$327</definedName>
    <definedName name="spfrd" localSheetId="4">[3]Dem1!$D$327:$L$327</definedName>
    <definedName name="spfrd" localSheetId="7">[3]Dem1!$D$327:$L$327</definedName>
    <definedName name="spfrd" localSheetId="6">[3]Dem1!$D$327:$L$327</definedName>
    <definedName name="spfrd" localSheetId="1">[3]Dem1!$D$327:$L$327</definedName>
    <definedName name="spfrd" localSheetId="0">[3]Dem1!$D$327:$L$327</definedName>
    <definedName name="spfrd">[4]Dem1!$D$327:$L$327</definedName>
    <definedName name="sss" localSheetId="3">[3]Dem1!#REF!</definedName>
    <definedName name="sss" localSheetId="2">[3]Dem1!#REF!</definedName>
    <definedName name="sss" localSheetId="5">[4]Dem1!#REF!</definedName>
    <definedName name="sss" localSheetId="4">[3]Dem1!#REF!</definedName>
    <definedName name="sss" localSheetId="7">[3]Dem1!#REF!</definedName>
    <definedName name="sss" localSheetId="6">[3]Dem1!#REF!</definedName>
    <definedName name="sss" localSheetId="1">[3]Dem1!#REF!</definedName>
    <definedName name="sss" localSheetId="0">[3]Dem1!#REF!</definedName>
    <definedName name="sss">[4]Dem1!#REF!</definedName>
    <definedName name="swc" localSheetId="3">[3]Dem1!$D$76:$L$76</definedName>
    <definedName name="swc" localSheetId="2">[3]Dem1!$D$76:$L$76</definedName>
    <definedName name="swc" localSheetId="4">[3]Dem1!$D$76:$L$76</definedName>
    <definedName name="swc" localSheetId="7">[3]Dem1!$D$76:$L$76</definedName>
    <definedName name="swc" localSheetId="6">[3]Dem1!$D$76:$L$76</definedName>
    <definedName name="swc" localSheetId="1">[3]Dem1!$D$76:$L$76</definedName>
    <definedName name="swc" localSheetId="0">[3]Dem1!$D$76:$L$76</definedName>
    <definedName name="swc">[4]Dem1!$D$76:$L$76</definedName>
    <definedName name="tax" localSheetId="3">#REF!</definedName>
    <definedName name="tax" localSheetId="2">#REF!</definedName>
    <definedName name="tax" localSheetId="5">#REF!</definedName>
    <definedName name="tax" localSheetId="4">#REF!</definedName>
    <definedName name="tax" localSheetId="7">#REF!</definedName>
    <definedName name="tax" localSheetId="6">#REF!</definedName>
    <definedName name="tax" localSheetId="1">#REF!</definedName>
    <definedName name="tax" localSheetId="0">#REF!</definedName>
    <definedName name="tax">#REF!</definedName>
    <definedName name="udhd" localSheetId="3">#REF!</definedName>
    <definedName name="udhd" localSheetId="2">#REF!</definedName>
    <definedName name="udhd" localSheetId="5">#REF!</definedName>
    <definedName name="udhd" localSheetId="4">#REF!</definedName>
    <definedName name="udhd" localSheetId="7">#REF!</definedName>
    <definedName name="udhd" localSheetId="6">#REF!</definedName>
    <definedName name="udhd" localSheetId="1">#REF!</definedName>
    <definedName name="udhd" localSheetId="0">#REF!</definedName>
    <definedName name="udhd">#REF!</definedName>
    <definedName name="urbancap" localSheetId="3">#REF!</definedName>
    <definedName name="urbancap" localSheetId="2">#REF!</definedName>
    <definedName name="urbancap" localSheetId="5">#REF!</definedName>
    <definedName name="urbancap" localSheetId="4">#REF!</definedName>
    <definedName name="urbancap" localSheetId="7">#REF!</definedName>
    <definedName name="urbancap" localSheetId="6">#REF!</definedName>
    <definedName name="urbancap" localSheetId="1">#REF!</definedName>
    <definedName name="urbancap" localSheetId="0">#REF!</definedName>
    <definedName name="urbancap">#REF!</definedName>
    <definedName name="Voted" localSheetId="3">#REF!</definedName>
    <definedName name="Voted" localSheetId="2">#REF!</definedName>
    <definedName name="Voted" localSheetId="5">#REF!</definedName>
    <definedName name="Voted" localSheetId="4">#REF!</definedName>
    <definedName name="Voted" localSheetId="7">#REF!</definedName>
    <definedName name="Voted" localSheetId="6">#REF!</definedName>
    <definedName name="Voted" localSheetId="1">#REF!</definedName>
    <definedName name="Voted" localSheetId="0">#REF!</definedName>
    <definedName name="Voted">#REF!</definedName>
    <definedName name="water" localSheetId="3">#REF!</definedName>
    <definedName name="water" localSheetId="2">#REF!</definedName>
    <definedName name="water" localSheetId="5">#REF!</definedName>
    <definedName name="water" localSheetId="4">#REF!</definedName>
    <definedName name="water" localSheetId="7">#REF!</definedName>
    <definedName name="water" localSheetId="6">#REF!</definedName>
    <definedName name="water" localSheetId="1">#REF!</definedName>
    <definedName name="water" localSheetId="0">#REF!</definedName>
    <definedName name="water">#REF!</definedName>
    <definedName name="watercap" localSheetId="3">#REF!</definedName>
    <definedName name="watercap" localSheetId="2">#REF!</definedName>
    <definedName name="watercap" localSheetId="5">#REF!</definedName>
    <definedName name="watercap" localSheetId="4">#REF!</definedName>
    <definedName name="watercap" localSheetId="7">#REF!</definedName>
    <definedName name="watercap" localSheetId="6">#REF!</definedName>
    <definedName name="watercap" localSheetId="1">#REF!</definedName>
    <definedName name="watercap" localSheetId="0">#REF!</definedName>
    <definedName name="watercap">#REF!</definedName>
    <definedName name="welfarecap" localSheetId="3">[5]dem2!$D$348:$L$348</definedName>
    <definedName name="welfarecap" localSheetId="2">[5]dem2!$D$348:$L$348</definedName>
    <definedName name="welfarecap" localSheetId="4">[5]dem2!$D$348:$L$348</definedName>
    <definedName name="welfarecap" localSheetId="7">[5]dem2!$D$348:$L$348</definedName>
    <definedName name="welfarecap" localSheetId="6">[5]dem2!$D$348:$L$348</definedName>
    <definedName name="welfarecap" localSheetId="1">[5]dem2!$D$348:$L$348</definedName>
    <definedName name="welfarecap" localSheetId="0">[5]dem2!$D$348:$L$348</definedName>
    <definedName name="welfarecap">[6]dem2!$D$348:$L$348</definedName>
    <definedName name="Z_11FD1431_802F_4CFD_97ED_05C17FC7D269_.wvu.FilterData" localSheetId="3" hidden="1">'Capital Account Disbursements'!$A$1:$L$101</definedName>
    <definedName name="Z_11FD1431_802F_4CFD_97ED_05C17FC7D269_.wvu.FilterData" localSheetId="1" hidden="1">'Revenue Account Disbursements'!$A$6:$L$168</definedName>
    <definedName name="Z_11FD1431_802F_4CFD_97ED_05C17FC7D269_.wvu.PrintArea" localSheetId="3" hidden="1">'Capital Account Disbursements'!#REF!</definedName>
    <definedName name="Z_11FD1431_802F_4CFD_97ED_05C17FC7D269_.wvu.PrintArea" localSheetId="2" hidden="1">'Capital Account Receipts'!#REF!</definedName>
    <definedName name="Z_11FD1431_802F_4CFD_97ED_05C17FC7D269_.wvu.PrintArea" localSheetId="5" hidden="1">'Contingency Fund'!#REF!</definedName>
    <definedName name="Z_11FD1431_802F_4CFD_97ED_05C17FC7D269_.wvu.PrintArea" localSheetId="4" hidden="1">'Disbursements Charged'!#REF!</definedName>
    <definedName name="Z_11FD1431_802F_4CFD_97ED_05C17FC7D269_.wvu.PrintArea" localSheetId="7" hidden="1">'Public Account Disbursements'!#REF!</definedName>
    <definedName name="Z_11FD1431_802F_4CFD_97ED_05C17FC7D269_.wvu.PrintArea" localSheetId="6" hidden="1">'Public Account Receipts'!#REF!</definedName>
    <definedName name="Z_11FD1431_802F_4CFD_97ED_05C17FC7D269_.wvu.PrintArea" localSheetId="1" hidden="1">'Revenue Account Disbursements'!$A$2:$L$164</definedName>
    <definedName name="Z_11FD1431_802F_4CFD_97ED_05C17FC7D269_.wvu.PrintArea" localSheetId="0" hidden="1">'Revenue Account Receipts'!$A$2:$G$91</definedName>
    <definedName name="Z_11FD1431_802F_4CFD_97ED_05C17FC7D269_.wvu.PrintTitles" localSheetId="3" hidden="1">'Capital Account Disbursements'!#REF!</definedName>
    <definedName name="Z_11FD1431_802F_4CFD_97ED_05C17FC7D269_.wvu.PrintTitles" localSheetId="2" hidden="1">'Capital Account Receipts'!#REF!</definedName>
    <definedName name="Z_11FD1431_802F_4CFD_97ED_05C17FC7D269_.wvu.PrintTitles" localSheetId="5" hidden="1">'Contingency Fund'!#REF!</definedName>
    <definedName name="Z_11FD1431_802F_4CFD_97ED_05C17FC7D269_.wvu.PrintTitles" localSheetId="4" hidden="1">'Disbursements Charged'!#REF!</definedName>
    <definedName name="Z_11FD1431_802F_4CFD_97ED_05C17FC7D269_.wvu.PrintTitles" localSheetId="7" hidden="1">'Public Account Disbursements'!#REF!</definedName>
    <definedName name="Z_11FD1431_802F_4CFD_97ED_05C17FC7D269_.wvu.PrintTitles" localSheetId="6" hidden="1">'Public Account Receipts'!#REF!</definedName>
    <definedName name="Z_11FD1431_802F_4CFD_97ED_05C17FC7D269_.wvu.PrintTitles" localSheetId="1" hidden="1">'Revenue Account Disbursements'!$3:$6</definedName>
    <definedName name="Z_11FD1431_802F_4CFD_97ED_05C17FC7D269_.wvu.PrintTitles" localSheetId="0" hidden="1">'Revenue Account Receipts'!$3:$6</definedName>
    <definedName name="Z_11FD1431_802F_4CFD_97ED_05C17FC7D269_.wvu.Rows" localSheetId="2" hidden="1">'Capital Account Receipts'!#REF!,'Capital Account Receipts'!#REF!,'Capital Account Receipts'!#REF!</definedName>
    <definedName name="Z_11FD1431_802F_4CFD_97ED_05C17FC7D269_.wvu.Rows" localSheetId="5" hidden="1">'Contingency Fund'!#REF!,'Contingency Fund'!#REF!,'Contingency Fund'!#REF!</definedName>
    <definedName name="Z_11FD1431_802F_4CFD_97ED_05C17FC7D269_.wvu.Rows" localSheetId="4" hidden="1">'Disbursements Charged'!#REF!,'Disbursements Charged'!#REF!,'Disbursements Charged'!#REF!</definedName>
    <definedName name="Z_11FD1431_802F_4CFD_97ED_05C17FC7D269_.wvu.Rows" localSheetId="7" hidden="1">'Public Account Disbursements'!#REF!,'Public Account Disbursements'!#REF!,'Public Account Disbursements'!#REF!</definedName>
    <definedName name="Z_11FD1431_802F_4CFD_97ED_05C17FC7D269_.wvu.Rows" localSheetId="6" hidden="1">'Public Account Receipts'!#REF!,'Public Account Receipts'!#REF!,'Public Account Receipts'!#REF!</definedName>
    <definedName name="Z_11FD1431_802F_4CFD_97ED_05C17FC7D269_.wvu.Rows" localSheetId="0" hidden="1">'Revenue Account Receipts'!$31:$31,'Revenue Account Receipts'!#REF!,'Revenue Account Receipts'!#REF!</definedName>
    <definedName name="Z_14720F08_5059_4238_A313_2B3391CE18C8_.wvu.Cols" localSheetId="3" hidden="1">'Capital Account Disbursements'!#REF!</definedName>
    <definedName name="Z_14720F08_5059_4238_A313_2B3391CE18C8_.wvu.Cols" localSheetId="2" hidden="1">'Capital Account Receipts'!#REF!</definedName>
    <definedName name="Z_14720F08_5059_4238_A313_2B3391CE18C8_.wvu.Cols" localSheetId="4" hidden="1">'Disbursements Charged'!#REF!</definedName>
    <definedName name="Z_14720F08_5059_4238_A313_2B3391CE18C8_.wvu.Cols" localSheetId="7" hidden="1">'Public Account Disbursements'!#REF!</definedName>
    <definedName name="Z_14720F08_5059_4238_A313_2B3391CE18C8_.wvu.Cols" localSheetId="6" hidden="1">'Public Account Receipts'!#REF!</definedName>
    <definedName name="Z_14720F08_5059_4238_A313_2B3391CE18C8_.wvu.Cols" localSheetId="1" hidden="1">'Revenue Account Disbursements'!#REF!</definedName>
    <definedName name="Z_14720F08_5059_4238_A313_2B3391CE18C8_.wvu.Cols" localSheetId="0" hidden="1">'Revenue Account Receipts'!#REF!</definedName>
    <definedName name="Z_14720F08_5059_4238_A313_2B3391CE18C8_.wvu.FilterData" localSheetId="3" hidden="1">'Capital Account Disbursements'!$A$6:$L$101</definedName>
    <definedName name="Z_14720F08_5059_4238_A313_2B3391CE18C8_.wvu.FilterData" localSheetId="1" hidden="1">'Revenue Account Disbursements'!#REF!</definedName>
    <definedName name="Z_14720F08_5059_4238_A313_2B3391CE18C8_.wvu.PrintArea" localSheetId="3" hidden="1">'Capital Account Disbursements'!$A$1:$L$101</definedName>
    <definedName name="Z_14720F08_5059_4238_A313_2B3391CE18C8_.wvu.PrintArea" localSheetId="2" hidden="1">'Capital Account Receipts'!#REF!</definedName>
    <definedName name="Z_14720F08_5059_4238_A313_2B3391CE18C8_.wvu.PrintArea" localSheetId="4" hidden="1">'Disbursements Charged'!#REF!</definedName>
    <definedName name="Z_14720F08_5059_4238_A313_2B3391CE18C8_.wvu.PrintArea" localSheetId="7" hidden="1">'Public Account Disbursements'!#REF!</definedName>
    <definedName name="Z_14720F08_5059_4238_A313_2B3391CE18C8_.wvu.PrintArea" localSheetId="6" hidden="1">'Public Account Receipts'!$A$1:$G$57</definedName>
    <definedName name="Z_14720F08_5059_4238_A313_2B3391CE18C8_.wvu.PrintArea" localSheetId="1" hidden="1">'Revenue Account Disbursements'!#REF!</definedName>
    <definedName name="Z_14720F08_5059_4238_A313_2B3391CE18C8_.wvu.PrintArea" localSheetId="0" hidden="1">'Revenue Account Receipts'!#REF!</definedName>
    <definedName name="Z_14720F08_5059_4238_A313_2B3391CE18C8_.wvu.PrintTitles" localSheetId="3" hidden="1">'Capital Account Disbursements'!$3:$6</definedName>
    <definedName name="Z_14720F08_5059_4238_A313_2B3391CE18C8_.wvu.PrintTitles" localSheetId="2" hidden="1">'Capital Account Receipts'!#REF!</definedName>
    <definedName name="Z_14720F08_5059_4238_A313_2B3391CE18C8_.wvu.PrintTitles" localSheetId="4" hidden="1">'Disbursements Charged'!#REF!</definedName>
    <definedName name="Z_14720F08_5059_4238_A313_2B3391CE18C8_.wvu.PrintTitles" localSheetId="7" hidden="1">'Public Account Disbursements'!#REF!</definedName>
    <definedName name="Z_14720F08_5059_4238_A313_2B3391CE18C8_.wvu.PrintTitles" localSheetId="6" hidden="1">'Public Account Receipts'!$3:$6</definedName>
    <definedName name="Z_14720F08_5059_4238_A313_2B3391CE18C8_.wvu.PrintTitles" localSheetId="1" hidden="1">'Revenue Account Disbursements'!#REF!</definedName>
    <definedName name="Z_14720F08_5059_4238_A313_2B3391CE18C8_.wvu.PrintTitles" localSheetId="0" hidden="1">'Revenue Account Receipts'!#REF!</definedName>
    <definedName name="Z_14720F08_5059_4238_A313_2B3391CE18C8_.wvu.Rows" localSheetId="3" hidden="1">'Capital Account Disbursements'!#REF!,'Capital Account Disbursements'!#REF!</definedName>
    <definedName name="Z_14720F08_5059_4238_A313_2B3391CE18C8_.wvu.Rows" localSheetId="2" hidden="1">'Capital Account Receipts'!#REF!</definedName>
    <definedName name="Z_14720F08_5059_4238_A313_2B3391CE18C8_.wvu.Rows" localSheetId="4" hidden="1">'Disbursements Charged'!#REF!</definedName>
    <definedName name="Z_14720F08_5059_4238_A313_2B3391CE18C8_.wvu.Rows" localSheetId="7" hidden="1">'Public Account Disbursements'!#REF!</definedName>
    <definedName name="Z_14720F08_5059_4238_A313_2B3391CE18C8_.wvu.Rows" localSheetId="6" hidden="1">'Public Account Receipts'!#REF!</definedName>
    <definedName name="Z_14720F08_5059_4238_A313_2B3391CE18C8_.wvu.Rows" localSheetId="1" hidden="1">'Revenue Account Disbursements'!$165:$165,'Revenue Account Disbursements'!#REF!</definedName>
    <definedName name="Z_14720F08_5059_4238_A313_2B3391CE18C8_.wvu.Rows" localSheetId="0" hidden="1">'Revenue Account Receipts'!$31:$31</definedName>
    <definedName name="Z_14E787EC_14C9_45F2_9DEB_2D0050FCC05D_.wvu.FilterData" localSheetId="3" hidden="1">'Capital Account Disbursements'!$A$1:$L$101</definedName>
    <definedName name="Z_14E787EC_14C9_45F2_9DEB_2D0050FCC05D_.wvu.FilterData" localSheetId="1" hidden="1">'Revenue Account Disbursements'!$A$6:$L$168</definedName>
    <definedName name="Z_239EE218_578E_4317_BEED_14D5D7089E27_.wvu.PrintArea" localSheetId="3" hidden="1">'Capital Account Disbursements'!#REF!</definedName>
    <definedName name="Z_239EE218_578E_4317_BEED_14D5D7089E27_.wvu.PrintArea" localSheetId="2" hidden="1">'Capital Account Receipts'!#REF!</definedName>
    <definedName name="Z_239EE218_578E_4317_BEED_14D5D7089E27_.wvu.PrintArea" localSheetId="5" hidden="1">'Contingency Fund'!#REF!</definedName>
    <definedName name="Z_239EE218_578E_4317_BEED_14D5D7089E27_.wvu.PrintArea" localSheetId="4" hidden="1">'Disbursements Charged'!#REF!</definedName>
    <definedName name="Z_239EE218_578E_4317_BEED_14D5D7089E27_.wvu.PrintArea" localSheetId="7" hidden="1">'Public Account Disbursements'!#REF!</definedName>
    <definedName name="Z_239EE218_578E_4317_BEED_14D5D7089E27_.wvu.PrintArea" localSheetId="6" hidden="1">'Public Account Receipts'!#REF!</definedName>
    <definedName name="Z_239EE218_578E_4317_BEED_14D5D7089E27_.wvu.PrintArea" localSheetId="1" hidden="1">'Revenue Account Disbursements'!$A$3:$L$6</definedName>
    <definedName name="Z_239EE218_578E_4317_BEED_14D5D7089E27_.wvu.PrintArea" localSheetId="0" hidden="1">'Revenue Account Receipts'!$A$2:$G$91</definedName>
    <definedName name="Z_26BBFD5E_9DBB_4634_ABB7_072E587FD228_.wvu.Cols" localSheetId="3" hidden="1">'Capital Account Disbursements'!#REF!</definedName>
    <definedName name="Z_26BBFD5E_9DBB_4634_ABB7_072E587FD228_.wvu.Cols" localSheetId="2" hidden="1">'Capital Account Receipts'!#REF!</definedName>
    <definedName name="Z_26BBFD5E_9DBB_4634_ABB7_072E587FD228_.wvu.Cols" localSheetId="4" hidden="1">'Disbursements Charged'!#REF!</definedName>
    <definedName name="Z_26BBFD5E_9DBB_4634_ABB7_072E587FD228_.wvu.Cols" localSheetId="7" hidden="1">'Public Account Disbursements'!#REF!</definedName>
    <definedName name="Z_26BBFD5E_9DBB_4634_ABB7_072E587FD228_.wvu.Cols" localSheetId="6" hidden="1">'Public Account Receipts'!#REF!</definedName>
    <definedName name="Z_26BBFD5E_9DBB_4634_ABB7_072E587FD228_.wvu.Cols" localSheetId="1" hidden="1">'Revenue Account Disbursements'!#REF!</definedName>
    <definedName name="Z_26BBFD5E_9DBB_4634_ABB7_072E587FD228_.wvu.Cols" localSheetId="0" hidden="1">'Revenue Account Receipts'!#REF!</definedName>
    <definedName name="Z_26BBFD5E_9DBB_4634_ABB7_072E587FD228_.wvu.FilterData" localSheetId="3" hidden="1">'Capital Account Disbursements'!$A$6:$L$101</definedName>
    <definedName name="Z_26BBFD5E_9DBB_4634_ABB7_072E587FD228_.wvu.FilterData" localSheetId="1" hidden="1">'Revenue Account Disbursements'!#REF!</definedName>
    <definedName name="Z_26BBFD5E_9DBB_4634_ABB7_072E587FD228_.wvu.PrintArea" localSheetId="3" hidden="1">'Capital Account Disbursements'!$A$1:$L$101</definedName>
    <definedName name="Z_26BBFD5E_9DBB_4634_ABB7_072E587FD228_.wvu.PrintArea" localSheetId="2" hidden="1">'Capital Account Receipts'!#REF!</definedName>
    <definedName name="Z_26BBFD5E_9DBB_4634_ABB7_072E587FD228_.wvu.PrintArea" localSheetId="4" hidden="1">'Disbursements Charged'!#REF!</definedName>
    <definedName name="Z_26BBFD5E_9DBB_4634_ABB7_072E587FD228_.wvu.PrintArea" localSheetId="7" hidden="1">'Public Account Disbursements'!#REF!</definedName>
    <definedName name="Z_26BBFD5E_9DBB_4634_ABB7_072E587FD228_.wvu.PrintArea" localSheetId="6" hidden="1">'Public Account Receipts'!$A$1:$G$57</definedName>
    <definedName name="Z_26BBFD5E_9DBB_4634_ABB7_072E587FD228_.wvu.PrintArea" localSheetId="1" hidden="1">'Revenue Account Disbursements'!#REF!</definedName>
    <definedName name="Z_26BBFD5E_9DBB_4634_ABB7_072E587FD228_.wvu.PrintArea" localSheetId="0" hidden="1">'Revenue Account Receipts'!#REF!</definedName>
    <definedName name="Z_26BBFD5E_9DBB_4634_ABB7_072E587FD228_.wvu.PrintTitles" localSheetId="3" hidden="1">'Capital Account Disbursements'!$3:$6</definedName>
    <definedName name="Z_26BBFD5E_9DBB_4634_ABB7_072E587FD228_.wvu.PrintTitles" localSheetId="2" hidden="1">'Capital Account Receipts'!#REF!</definedName>
    <definedName name="Z_26BBFD5E_9DBB_4634_ABB7_072E587FD228_.wvu.PrintTitles" localSheetId="4" hidden="1">'Disbursements Charged'!#REF!</definedName>
    <definedName name="Z_26BBFD5E_9DBB_4634_ABB7_072E587FD228_.wvu.PrintTitles" localSheetId="7" hidden="1">'Public Account Disbursements'!#REF!</definedName>
    <definedName name="Z_26BBFD5E_9DBB_4634_ABB7_072E587FD228_.wvu.PrintTitles" localSheetId="6" hidden="1">'Public Account Receipts'!$3:$6</definedName>
    <definedName name="Z_26BBFD5E_9DBB_4634_ABB7_072E587FD228_.wvu.PrintTitles" localSheetId="1" hidden="1">'Revenue Account Disbursements'!#REF!</definedName>
    <definedName name="Z_26BBFD5E_9DBB_4634_ABB7_072E587FD228_.wvu.PrintTitles" localSheetId="0" hidden="1">'Revenue Account Receipts'!#REF!</definedName>
    <definedName name="Z_26BBFD5E_9DBB_4634_ABB7_072E587FD228_.wvu.Rows" localSheetId="3" hidden="1">'Capital Account Disbursements'!#REF!,'Capital Account Disbursements'!#REF!</definedName>
    <definedName name="Z_26BBFD5E_9DBB_4634_ABB7_072E587FD228_.wvu.Rows" localSheetId="2" hidden="1">'Capital Account Receipts'!#REF!</definedName>
    <definedName name="Z_26BBFD5E_9DBB_4634_ABB7_072E587FD228_.wvu.Rows" localSheetId="4" hidden="1">'Disbursements Charged'!#REF!</definedName>
    <definedName name="Z_26BBFD5E_9DBB_4634_ABB7_072E587FD228_.wvu.Rows" localSheetId="7" hidden="1">'Public Account Disbursements'!#REF!</definedName>
    <definedName name="Z_26BBFD5E_9DBB_4634_ABB7_072E587FD228_.wvu.Rows" localSheetId="6" hidden="1">'Public Account Receipts'!#REF!</definedName>
    <definedName name="Z_26BBFD5E_9DBB_4634_ABB7_072E587FD228_.wvu.Rows" localSheetId="1" hidden="1">'Revenue Account Disbursements'!$165:$165,'Revenue Account Disbursements'!#REF!</definedName>
    <definedName name="Z_26BBFD5E_9DBB_4634_ABB7_072E587FD228_.wvu.Rows" localSheetId="0" hidden="1">'Revenue Account Receipts'!$31:$31</definedName>
    <definedName name="Z_302A3EA3_AE96_11D5_A646_0050BA3D7AFD_.wvu.PrintArea" localSheetId="3" hidden="1">'Capital Account Disbursements'!#REF!</definedName>
    <definedName name="Z_302A3EA3_AE96_11D5_A646_0050BA3D7AFD_.wvu.PrintArea" localSheetId="2" hidden="1">'Capital Account Receipts'!#REF!</definedName>
    <definedName name="Z_302A3EA3_AE96_11D5_A646_0050BA3D7AFD_.wvu.PrintArea" localSheetId="5" hidden="1">'Contingency Fund'!#REF!</definedName>
    <definedName name="Z_302A3EA3_AE96_11D5_A646_0050BA3D7AFD_.wvu.PrintArea" localSheetId="4" hidden="1">'Disbursements Charged'!#REF!</definedName>
    <definedName name="Z_302A3EA3_AE96_11D5_A646_0050BA3D7AFD_.wvu.PrintArea" localSheetId="7" hidden="1">'Public Account Disbursements'!#REF!</definedName>
    <definedName name="Z_302A3EA3_AE96_11D5_A646_0050BA3D7AFD_.wvu.PrintArea" localSheetId="6" hidden="1">'Public Account Receipts'!#REF!</definedName>
    <definedName name="Z_302A3EA3_AE96_11D5_A646_0050BA3D7AFD_.wvu.PrintArea" localSheetId="1" hidden="1">'Revenue Account Disbursements'!$A$3:$L$6</definedName>
    <definedName name="Z_302A3EA3_AE96_11D5_A646_0050BA3D7AFD_.wvu.PrintArea" localSheetId="0" hidden="1">'Revenue Account Receipts'!$A$2:$G$91</definedName>
    <definedName name="Z_36DBA021_0ECB_11D4_8064_004005726899_.wvu.PrintArea" localSheetId="3" hidden="1">'Capital Account Disbursements'!#REF!</definedName>
    <definedName name="Z_36DBA021_0ECB_11D4_8064_004005726899_.wvu.PrintArea" localSheetId="1" hidden="1">'Revenue Account Disbursements'!#REF!</definedName>
    <definedName name="Z_36EEA6C1_2547_466F_BDC2_E22725C64733_.wvu.FilterData" localSheetId="3" hidden="1">'Capital Account Disbursements'!$A$1:$L$101</definedName>
    <definedName name="Z_36EEA6C1_2547_466F_BDC2_E22725C64733_.wvu.FilterData" localSheetId="1" hidden="1">'Revenue Account Disbursements'!$A$6:$L$168</definedName>
    <definedName name="Z_36EEA6C1_2547_466F_BDC2_E22725C64733_.wvu.PrintArea" localSheetId="3" hidden="1">'Capital Account Disbursements'!#REF!</definedName>
    <definedName name="Z_36EEA6C1_2547_466F_BDC2_E22725C64733_.wvu.PrintArea" localSheetId="2" hidden="1">'Capital Account Receipts'!#REF!</definedName>
    <definedName name="Z_36EEA6C1_2547_466F_BDC2_E22725C64733_.wvu.PrintArea" localSheetId="5" hidden="1">'Contingency Fund'!#REF!</definedName>
    <definedName name="Z_36EEA6C1_2547_466F_BDC2_E22725C64733_.wvu.PrintArea" localSheetId="4" hidden="1">'Disbursements Charged'!#REF!</definedName>
    <definedName name="Z_36EEA6C1_2547_466F_BDC2_E22725C64733_.wvu.PrintArea" localSheetId="7" hidden="1">'Public Account Disbursements'!#REF!</definedName>
    <definedName name="Z_36EEA6C1_2547_466F_BDC2_E22725C64733_.wvu.PrintArea" localSheetId="6" hidden="1">'Public Account Receipts'!#REF!</definedName>
    <definedName name="Z_36EEA6C1_2547_466F_BDC2_E22725C64733_.wvu.PrintArea" localSheetId="1" hidden="1">'Revenue Account Disbursements'!$A$2:$L$164</definedName>
    <definedName name="Z_36EEA6C1_2547_466F_BDC2_E22725C64733_.wvu.PrintArea" localSheetId="0" hidden="1">'Revenue Account Receipts'!$A$2:$G$91</definedName>
    <definedName name="Z_36EEA6C1_2547_466F_BDC2_E22725C64733_.wvu.PrintTitles" localSheetId="3" hidden="1">'Capital Account Disbursements'!#REF!</definedName>
    <definedName name="Z_36EEA6C1_2547_466F_BDC2_E22725C64733_.wvu.PrintTitles" localSheetId="2" hidden="1">'Capital Account Receipts'!#REF!</definedName>
    <definedName name="Z_36EEA6C1_2547_466F_BDC2_E22725C64733_.wvu.PrintTitles" localSheetId="5" hidden="1">'Contingency Fund'!#REF!</definedName>
    <definedName name="Z_36EEA6C1_2547_466F_BDC2_E22725C64733_.wvu.PrintTitles" localSheetId="4" hidden="1">'Disbursements Charged'!#REF!</definedName>
    <definedName name="Z_36EEA6C1_2547_466F_BDC2_E22725C64733_.wvu.PrintTitles" localSheetId="7" hidden="1">'Public Account Disbursements'!#REF!</definedName>
    <definedName name="Z_36EEA6C1_2547_466F_BDC2_E22725C64733_.wvu.PrintTitles" localSheetId="6" hidden="1">'Public Account Receipts'!#REF!</definedName>
    <definedName name="Z_36EEA6C1_2547_466F_BDC2_E22725C64733_.wvu.PrintTitles" localSheetId="1" hidden="1">'Revenue Account Disbursements'!$3:$6</definedName>
    <definedName name="Z_36EEA6C1_2547_466F_BDC2_E22725C64733_.wvu.PrintTitles" localSheetId="0" hidden="1">'Revenue Account Receipts'!$3:$6</definedName>
    <definedName name="Z_36EEA6C1_2547_466F_BDC2_E22725C64733_.wvu.Rows" localSheetId="2" hidden="1">'Capital Account Receipts'!#REF!,'Capital Account Receipts'!#REF!,'Capital Account Receipts'!#REF!</definedName>
    <definedName name="Z_36EEA6C1_2547_466F_BDC2_E22725C64733_.wvu.Rows" localSheetId="5" hidden="1">'Contingency Fund'!#REF!,'Contingency Fund'!#REF!,'Contingency Fund'!#REF!</definedName>
    <definedName name="Z_36EEA6C1_2547_466F_BDC2_E22725C64733_.wvu.Rows" localSheetId="4" hidden="1">'Disbursements Charged'!#REF!,'Disbursements Charged'!#REF!,'Disbursements Charged'!#REF!</definedName>
    <definedName name="Z_36EEA6C1_2547_466F_BDC2_E22725C64733_.wvu.Rows" localSheetId="7" hidden="1">'Public Account Disbursements'!#REF!,'Public Account Disbursements'!#REF!,'Public Account Disbursements'!#REF!</definedName>
    <definedName name="Z_36EEA6C1_2547_466F_BDC2_E22725C64733_.wvu.Rows" localSheetId="6" hidden="1">'Public Account Receipts'!#REF!,'Public Account Receipts'!#REF!,'Public Account Receipts'!#REF!</definedName>
    <definedName name="Z_36EEA6C1_2547_466F_BDC2_E22725C64733_.wvu.Rows" localSheetId="0" hidden="1">'Revenue Account Receipts'!$31:$31,'Revenue Account Receipts'!#REF!,'Revenue Account Receipts'!#REF!</definedName>
    <definedName name="Z_5FB13CBF_C941_4DD4_8960_C299340D4147_.wvu.Cols" localSheetId="3" hidden="1">'Capital Account Disbursements'!#REF!</definedName>
    <definedName name="Z_5FB13CBF_C941_4DD4_8960_C299340D4147_.wvu.Cols" localSheetId="2" hidden="1">'Capital Account Receipts'!#REF!</definedName>
    <definedName name="Z_5FB13CBF_C941_4DD4_8960_C299340D4147_.wvu.Cols" localSheetId="4" hidden="1">'Disbursements Charged'!#REF!</definedName>
    <definedName name="Z_5FB13CBF_C941_4DD4_8960_C299340D4147_.wvu.Cols" localSheetId="7" hidden="1">'Public Account Disbursements'!#REF!</definedName>
    <definedName name="Z_5FB13CBF_C941_4DD4_8960_C299340D4147_.wvu.Cols" localSheetId="6" hidden="1">'Public Account Receipts'!#REF!</definedName>
    <definedName name="Z_5FB13CBF_C941_4DD4_8960_C299340D4147_.wvu.Cols" localSheetId="1" hidden="1">'Revenue Account Disbursements'!#REF!</definedName>
    <definedName name="Z_5FB13CBF_C941_4DD4_8960_C299340D4147_.wvu.Cols" localSheetId="0" hidden="1">'Revenue Account Receipts'!#REF!</definedName>
    <definedName name="Z_5FB13CBF_C941_4DD4_8960_C299340D4147_.wvu.FilterData" localSheetId="3" hidden="1">'Capital Account Disbursements'!$A$6:$L$101</definedName>
    <definedName name="Z_5FB13CBF_C941_4DD4_8960_C299340D4147_.wvu.FilterData" localSheetId="1" hidden="1">'Revenue Account Disbursements'!#REF!</definedName>
    <definedName name="Z_5FB13CBF_C941_4DD4_8960_C299340D4147_.wvu.PrintArea" localSheetId="3" hidden="1">'Capital Account Disbursements'!$A$1:$L$101</definedName>
    <definedName name="Z_5FB13CBF_C941_4DD4_8960_C299340D4147_.wvu.PrintArea" localSheetId="2" hidden="1">'Capital Account Receipts'!#REF!</definedName>
    <definedName name="Z_5FB13CBF_C941_4DD4_8960_C299340D4147_.wvu.PrintArea" localSheetId="4" hidden="1">'Disbursements Charged'!#REF!</definedName>
    <definedName name="Z_5FB13CBF_C941_4DD4_8960_C299340D4147_.wvu.PrintArea" localSheetId="7" hidden="1">'Public Account Disbursements'!#REF!</definedName>
    <definedName name="Z_5FB13CBF_C941_4DD4_8960_C299340D4147_.wvu.PrintArea" localSheetId="6" hidden="1">'Public Account Receipts'!$A$1:$G$57</definedName>
    <definedName name="Z_5FB13CBF_C941_4DD4_8960_C299340D4147_.wvu.PrintArea" localSheetId="1" hidden="1">'Revenue Account Disbursements'!#REF!</definedName>
    <definedName name="Z_5FB13CBF_C941_4DD4_8960_C299340D4147_.wvu.PrintArea" localSheetId="0" hidden="1">'Revenue Account Receipts'!#REF!</definedName>
    <definedName name="Z_5FB13CBF_C941_4DD4_8960_C299340D4147_.wvu.PrintTitles" localSheetId="3" hidden="1">'Capital Account Disbursements'!$3:$6</definedName>
    <definedName name="Z_5FB13CBF_C941_4DD4_8960_C299340D4147_.wvu.PrintTitles" localSheetId="2" hidden="1">'Capital Account Receipts'!#REF!</definedName>
    <definedName name="Z_5FB13CBF_C941_4DD4_8960_C299340D4147_.wvu.PrintTitles" localSheetId="4" hidden="1">'Disbursements Charged'!#REF!</definedName>
    <definedName name="Z_5FB13CBF_C941_4DD4_8960_C299340D4147_.wvu.PrintTitles" localSheetId="7" hidden="1">'Public Account Disbursements'!#REF!</definedName>
    <definedName name="Z_5FB13CBF_C941_4DD4_8960_C299340D4147_.wvu.PrintTitles" localSheetId="6" hidden="1">'Public Account Receipts'!$3:$6</definedName>
    <definedName name="Z_5FB13CBF_C941_4DD4_8960_C299340D4147_.wvu.PrintTitles" localSheetId="1" hidden="1">'Revenue Account Disbursements'!#REF!</definedName>
    <definedName name="Z_5FB13CBF_C941_4DD4_8960_C299340D4147_.wvu.PrintTitles" localSheetId="0" hidden="1">'Revenue Account Receipts'!#REF!</definedName>
    <definedName name="Z_5FB13CBF_C941_4DD4_8960_C299340D4147_.wvu.Rows" localSheetId="3" hidden="1">'Capital Account Disbursements'!#REF!,'Capital Account Disbursements'!#REF!</definedName>
    <definedName name="Z_5FB13CBF_C941_4DD4_8960_C299340D4147_.wvu.Rows" localSheetId="2" hidden="1">'Capital Account Receipts'!#REF!</definedName>
    <definedName name="Z_5FB13CBF_C941_4DD4_8960_C299340D4147_.wvu.Rows" localSheetId="4" hidden="1">'Disbursements Charged'!#REF!</definedName>
    <definedName name="Z_5FB13CBF_C941_4DD4_8960_C299340D4147_.wvu.Rows" localSheetId="7" hidden="1">'Public Account Disbursements'!#REF!</definedName>
    <definedName name="Z_5FB13CBF_C941_4DD4_8960_C299340D4147_.wvu.Rows" localSheetId="6" hidden="1">'Public Account Receipts'!#REF!</definedName>
    <definedName name="Z_5FB13CBF_C941_4DD4_8960_C299340D4147_.wvu.Rows" localSheetId="1" hidden="1">'Revenue Account Disbursements'!$165:$165,'Revenue Account Disbursements'!#REF!</definedName>
    <definedName name="Z_5FB13CBF_C941_4DD4_8960_C299340D4147_.wvu.Rows" localSheetId="0" hidden="1">'Revenue Account Receipts'!$31:$31</definedName>
    <definedName name="Z_7DB28DCE_97DD_4F6D_93F7_C8A48D05C8DC_.wvu.PrintArea" localSheetId="2" hidden="1">'Capital Account Receipts'!#REF!</definedName>
    <definedName name="Z_7DB28DCE_97DD_4F6D_93F7_C8A48D05C8DC_.wvu.PrintArea" localSheetId="5" hidden="1">'Contingency Fund'!#REF!</definedName>
    <definedName name="Z_7DB28DCE_97DD_4F6D_93F7_C8A48D05C8DC_.wvu.PrintArea" localSheetId="4" hidden="1">'Disbursements Charged'!#REF!</definedName>
    <definedName name="Z_7DB28DCE_97DD_4F6D_93F7_C8A48D05C8DC_.wvu.PrintArea" localSheetId="7" hidden="1">'Public Account Disbursements'!#REF!</definedName>
    <definedName name="Z_7DB28DCE_97DD_4F6D_93F7_C8A48D05C8DC_.wvu.PrintArea" localSheetId="6" hidden="1">'Public Account Receipts'!#REF!</definedName>
    <definedName name="Z_7DB28DCE_97DD_4F6D_93F7_C8A48D05C8DC_.wvu.PrintArea" localSheetId="0" hidden="1">'Revenue Account Receipts'!#REF!</definedName>
    <definedName name="Z_7DB28DCE_97DD_4F6D_93F7_C8A48D05C8DC_.wvu.PrintTitles" localSheetId="3" hidden="1">'Capital Account Disbursements'!#REF!</definedName>
    <definedName name="Z_7DB28DCE_97DD_4F6D_93F7_C8A48D05C8DC_.wvu.PrintTitles" localSheetId="2" hidden="1">'Capital Account Receipts'!#REF!</definedName>
    <definedName name="Z_7DB28DCE_97DD_4F6D_93F7_C8A48D05C8DC_.wvu.PrintTitles" localSheetId="5" hidden="1">'Contingency Fund'!#REF!</definedName>
    <definedName name="Z_7DB28DCE_97DD_4F6D_93F7_C8A48D05C8DC_.wvu.PrintTitles" localSheetId="4" hidden="1">'Disbursements Charged'!#REF!</definedName>
    <definedName name="Z_7DB28DCE_97DD_4F6D_93F7_C8A48D05C8DC_.wvu.PrintTitles" localSheetId="7" hidden="1">'Public Account Disbursements'!#REF!</definedName>
    <definedName name="Z_7DB28DCE_97DD_4F6D_93F7_C8A48D05C8DC_.wvu.PrintTitles" localSheetId="6" hidden="1">'Public Account Receipts'!#REF!</definedName>
    <definedName name="Z_7DB28DCE_97DD_4F6D_93F7_C8A48D05C8DC_.wvu.PrintTitles" localSheetId="1" hidden="1">'Revenue Account Disbursements'!$2:$6</definedName>
    <definedName name="Z_7DB28DCE_97DD_4F6D_93F7_C8A48D05C8DC_.wvu.PrintTitles" localSheetId="0" hidden="1">'Revenue Account Receipts'!#REF!</definedName>
    <definedName name="Z_93EBE921_AE91_11D5_8685_004005726899_.wvu.PrintArea" localSheetId="3" hidden="1">'Capital Account Disbursements'!#REF!</definedName>
    <definedName name="Z_93EBE921_AE91_11D5_8685_004005726899_.wvu.PrintArea" localSheetId="2" hidden="1">'Capital Account Receipts'!#REF!</definedName>
    <definedName name="Z_93EBE921_AE91_11D5_8685_004005726899_.wvu.PrintArea" localSheetId="5" hidden="1">'Contingency Fund'!#REF!</definedName>
    <definedName name="Z_93EBE921_AE91_11D5_8685_004005726899_.wvu.PrintArea" localSheetId="4" hidden="1">'Disbursements Charged'!#REF!</definedName>
    <definedName name="Z_93EBE921_AE91_11D5_8685_004005726899_.wvu.PrintArea" localSheetId="7" hidden="1">'Public Account Disbursements'!#REF!</definedName>
    <definedName name="Z_93EBE921_AE91_11D5_8685_004005726899_.wvu.PrintArea" localSheetId="6" hidden="1">'Public Account Receipts'!#REF!</definedName>
    <definedName name="Z_93EBE921_AE91_11D5_8685_004005726899_.wvu.PrintArea" localSheetId="1" hidden="1">'Revenue Account Disbursements'!#REF!</definedName>
    <definedName name="Z_93EBE921_AE91_11D5_8685_004005726899_.wvu.PrintArea" localSheetId="0" hidden="1">'Revenue Account Receipts'!$A$2:$G$91</definedName>
    <definedName name="Z_94DA79C1_0FDE_11D5_9579_000021DAEEA2_.wvu.PrintArea" localSheetId="3" hidden="1">'Capital Account Disbursements'!#REF!</definedName>
    <definedName name="Z_94DA79C1_0FDE_11D5_9579_000021DAEEA2_.wvu.PrintArea" localSheetId="1" hidden="1">'Revenue Account Disbursements'!#REF!</definedName>
    <definedName name="Z_C240563F_77D9_4F14_9714_FC3E2049A776_.wvu.Cols" localSheetId="3" hidden="1">'Capital Account Disbursements'!#REF!</definedName>
    <definedName name="Z_C240563F_77D9_4F14_9714_FC3E2049A776_.wvu.Cols" localSheetId="2" hidden="1">'Capital Account Receipts'!#REF!</definedName>
    <definedName name="Z_C240563F_77D9_4F14_9714_FC3E2049A776_.wvu.Cols" localSheetId="4" hidden="1">'Disbursements Charged'!#REF!</definedName>
    <definedName name="Z_C240563F_77D9_4F14_9714_FC3E2049A776_.wvu.Cols" localSheetId="7" hidden="1">'Public Account Disbursements'!#REF!</definedName>
    <definedName name="Z_C240563F_77D9_4F14_9714_FC3E2049A776_.wvu.Cols" localSheetId="6" hidden="1">'Public Account Receipts'!#REF!</definedName>
    <definedName name="Z_C240563F_77D9_4F14_9714_FC3E2049A776_.wvu.Cols" localSheetId="1" hidden="1">'Revenue Account Disbursements'!#REF!</definedName>
    <definedName name="Z_C240563F_77D9_4F14_9714_FC3E2049A776_.wvu.Cols" localSheetId="0" hidden="1">'Revenue Account Receipts'!#REF!</definedName>
    <definedName name="Z_C240563F_77D9_4F14_9714_FC3E2049A776_.wvu.FilterData" localSheetId="3" hidden="1">'Capital Account Disbursements'!$A$6:$L$101</definedName>
    <definedName name="Z_C240563F_77D9_4F14_9714_FC3E2049A776_.wvu.FilterData" localSheetId="1" hidden="1">'Revenue Account Disbursements'!#REF!</definedName>
    <definedName name="Z_C240563F_77D9_4F14_9714_FC3E2049A776_.wvu.PrintArea" localSheetId="3" hidden="1">'Capital Account Disbursements'!$A$1:$L$101</definedName>
    <definedName name="Z_C240563F_77D9_4F14_9714_FC3E2049A776_.wvu.PrintArea" localSheetId="2" hidden="1">'Capital Account Receipts'!#REF!</definedName>
    <definedName name="Z_C240563F_77D9_4F14_9714_FC3E2049A776_.wvu.PrintArea" localSheetId="4" hidden="1">'Disbursements Charged'!#REF!</definedName>
    <definedName name="Z_C240563F_77D9_4F14_9714_FC3E2049A776_.wvu.PrintArea" localSheetId="7" hidden="1">'Public Account Disbursements'!#REF!</definedName>
    <definedName name="Z_C240563F_77D9_4F14_9714_FC3E2049A776_.wvu.PrintArea" localSheetId="6" hidden="1">'Public Account Receipts'!$A$1:$G$57</definedName>
    <definedName name="Z_C240563F_77D9_4F14_9714_FC3E2049A776_.wvu.PrintArea" localSheetId="1" hidden="1">'Revenue Account Disbursements'!#REF!</definedName>
    <definedName name="Z_C240563F_77D9_4F14_9714_FC3E2049A776_.wvu.PrintArea" localSheetId="0" hidden="1">'Revenue Account Receipts'!#REF!</definedName>
    <definedName name="Z_C240563F_77D9_4F14_9714_FC3E2049A776_.wvu.PrintTitles" localSheetId="3" hidden="1">'Capital Account Disbursements'!$3:$6</definedName>
    <definedName name="Z_C240563F_77D9_4F14_9714_FC3E2049A776_.wvu.PrintTitles" localSheetId="2" hidden="1">'Capital Account Receipts'!#REF!</definedName>
    <definedName name="Z_C240563F_77D9_4F14_9714_FC3E2049A776_.wvu.PrintTitles" localSheetId="4" hidden="1">'Disbursements Charged'!#REF!</definedName>
    <definedName name="Z_C240563F_77D9_4F14_9714_FC3E2049A776_.wvu.PrintTitles" localSheetId="7" hidden="1">'Public Account Disbursements'!#REF!</definedName>
    <definedName name="Z_C240563F_77D9_4F14_9714_FC3E2049A776_.wvu.PrintTitles" localSheetId="6" hidden="1">'Public Account Receipts'!$3:$6</definedName>
    <definedName name="Z_C240563F_77D9_4F14_9714_FC3E2049A776_.wvu.PrintTitles" localSheetId="1" hidden="1">'Revenue Account Disbursements'!#REF!</definedName>
    <definedName name="Z_C240563F_77D9_4F14_9714_FC3E2049A776_.wvu.PrintTitles" localSheetId="0" hidden="1">'Revenue Account Receipts'!#REF!</definedName>
    <definedName name="Z_C240563F_77D9_4F14_9714_FC3E2049A776_.wvu.Rows" localSheetId="3" hidden="1">'Capital Account Disbursements'!#REF!,'Capital Account Disbursements'!#REF!</definedName>
    <definedName name="Z_C240563F_77D9_4F14_9714_FC3E2049A776_.wvu.Rows" localSheetId="2" hidden="1">'Capital Account Receipts'!#REF!</definedName>
    <definedName name="Z_C240563F_77D9_4F14_9714_FC3E2049A776_.wvu.Rows" localSheetId="4" hidden="1">'Disbursements Charged'!#REF!</definedName>
    <definedName name="Z_C240563F_77D9_4F14_9714_FC3E2049A776_.wvu.Rows" localSheetId="7" hidden="1">'Public Account Disbursements'!#REF!</definedName>
    <definedName name="Z_C240563F_77D9_4F14_9714_FC3E2049A776_.wvu.Rows" localSheetId="6" hidden="1">'Public Account Receipts'!#REF!</definedName>
    <definedName name="Z_C240563F_77D9_4F14_9714_FC3E2049A776_.wvu.Rows" localSheetId="1" hidden="1">'Revenue Account Disbursements'!$165:$165,'Revenue Account Disbursements'!#REF!</definedName>
    <definedName name="Z_C240563F_77D9_4F14_9714_FC3E2049A776_.wvu.Rows" localSheetId="0" hidden="1">'Revenue Account Receipts'!$31:$31</definedName>
    <definedName name="Z_C868F8C3_16D7_11D5_A68D_81D6213F5331_.wvu.PrintArea" localSheetId="3" hidden="1">'Capital Account Disbursements'!#REF!</definedName>
    <definedName name="Z_C868F8C3_16D7_11D5_A68D_81D6213F5331_.wvu.PrintArea" localSheetId="1" hidden="1">'Revenue Account Disbursements'!#REF!</definedName>
    <definedName name="Z_D9D678AA_72FE_45EF_9135_283C850CCBA3_.wvu.Cols" localSheetId="3" hidden="1">'Capital Account Disbursements'!#REF!</definedName>
    <definedName name="Z_D9D678AA_72FE_45EF_9135_283C850CCBA3_.wvu.Cols" localSheetId="2" hidden="1">'Capital Account Receipts'!#REF!</definedName>
    <definedName name="Z_D9D678AA_72FE_45EF_9135_283C850CCBA3_.wvu.Cols" localSheetId="4" hidden="1">'Disbursements Charged'!#REF!</definedName>
    <definedName name="Z_D9D678AA_72FE_45EF_9135_283C850CCBA3_.wvu.Cols" localSheetId="7" hidden="1">'Public Account Disbursements'!#REF!</definedName>
    <definedName name="Z_D9D678AA_72FE_45EF_9135_283C850CCBA3_.wvu.Cols" localSheetId="6" hidden="1">'Public Account Receipts'!#REF!</definedName>
    <definedName name="Z_D9D678AA_72FE_45EF_9135_283C850CCBA3_.wvu.Cols" localSheetId="1" hidden="1">'Revenue Account Disbursements'!#REF!</definedName>
    <definedName name="Z_D9D678AA_72FE_45EF_9135_283C850CCBA3_.wvu.Cols" localSheetId="0" hidden="1">'Revenue Account Receipts'!#REF!</definedName>
    <definedName name="Z_D9D678AA_72FE_45EF_9135_283C850CCBA3_.wvu.FilterData" localSheetId="3" hidden="1">'Capital Account Disbursements'!$A$6:$L$101</definedName>
    <definedName name="Z_D9D678AA_72FE_45EF_9135_283C850CCBA3_.wvu.FilterData" localSheetId="1" hidden="1">'Revenue Account Disbursements'!#REF!</definedName>
    <definedName name="Z_D9D678AA_72FE_45EF_9135_283C850CCBA3_.wvu.PrintArea" localSheetId="3" hidden="1">'Capital Account Disbursements'!$A$1:$L$101</definedName>
    <definedName name="Z_D9D678AA_72FE_45EF_9135_283C850CCBA3_.wvu.PrintArea" localSheetId="2" hidden="1">'Capital Account Receipts'!#REF!</definedName>
    <definedName name="Z_D9D678AA_72FE_45EF_9135_283C850CCBA3_.wvu.PrintArea" localSheetId="4" hidden="1">'Disbursements Charged'!#REF!</definedName>
    <definedName name="Z_D9D678AA_72FE_45EF_9135_283C850CCBA3_.wvu.PrintArea" localSheetId="7" hidden="1">'Public Account Disbursements'!#REF!</definedName>
    <definedName name="Z_D9D678AA_72FE_45EF_9135_283C850CCBA3_.wvu.PrintArea" localSheetId="6" hidden="1">'Public Account Receipts'!$A$1:$G$57</definedName>
    <definedName name="Z_D9D678AA_72FE_45EF_9135_283C850CCBA3_.wvu.PrintArea" localSheetId="1" hidden="1">'Revenue Account Disbursements'!#REF!</definedName>
    <definedName name="Z_D9D678AA_72FE_45EF_9135_283C850CCBA3_.wvu.PrintArea" localSheetId="0" hidden="1">'Revenue Account Receipts'!#REF!</definedName>
    <definedName name="Z_D9D678AA_72FE_45EF_9135_283C850CCBA3_.wvu.PrintTitles" localSheetId="3" hidden="1">'Capital Account Disbursements'!$3:$6</definedName>
    <definedName name="Z_D9D678AA_72FE_45EF_9135_283C850CCBA3_.wvu.PrintTitles" localSheetId="2" hidden="1">'Capital Account Receipts'!#REF!</definedName>
    <definedName name="Z_D9D678AA_72FE_45EF_9135_283C850CCBA3_.wvu.PrintTitles" localSheetId="4" hidden="1">'Disbursements Charged'!#REF!</definedName>
    <definedName name="Z_D9D678AA_72FE_45EF_9135_283C850CCBA3_.wvu.PrintTitles" localSheetId="7" hidden="1">'Public Account Disbursements'!#REF!</definedName>
    <definedName name="Z_D9D678AA_72FE_45EF_9135_283C850CCBA3_.wvu.PrintTitles" localSheetId="6" hidden="1">'Public Account Receipts'!$3:$6</definedName>
    <definedName name="Z_D9D678AA_72FE_45EF_9135_283C850CCBA3_.wvu.PrintTitles" localSheetId="1" hidden="1">'Revenue Account Disbursements'!#REF!</definedName>
    <definedName name="Z_D9D678AA_72FE_45EF_9135_283C850CCBA3_.wvu.PrintTitles" localSheetId="0" hidden="1">'Revenue Account Receipts'!#REF!</definedName>
    <definedName name="Z_D9D678AA_72FE_45EF_9135_283C850CCBA3_.wvu.Rows" localSheetId="3" hidden="1">'Capital Account Disbursements'!#REF!,'Capital Account Disbursements'!#REF!</definedName>
    <definedName name="Z_D9D678AA_72FE_45EF_9135_283C850CCBA3_.wvu.Rows" localSheetId="2" hidden="1">'Capital Account Receipts'!#REF!</definedName>
    <definedName name="Z_D9D678AA_72FE_45EF_9135_283C850CCBA3_.wvu.Rows" localSheetId="4" hidden="1">'Disbursements Charged'!#REF!</definedName>
    <definedName name="Z_D9D678AA_72FE_45EF_9135_283C850CCBA3_.wvu.Rows" localSheetId="7" hidden="1">'Public Account Disbursements'!#REF!</definedName>
    <definedName name="Z_D9D678AA_72FE_45EF_9135_283C850CCBA3_.wvu.Rows" localSheetId="6" hidden="1">'Public Account Receipts'!#REF!</definedName>
    <definedName name="Z_D9D678AA_72FE_45EF_9135_283C850CCBA3_.wvu.Rows" localSheetId="1" hidden="1">'Revenue Account Disbursements'!$165:$165,'Revenue Account Disbursements'!#REF!</definedName>
    <definedName name="Z_D9D678AA_72FE_45EF_9135_283C850CCBA3_.wvu.Rows" localSheetId="0" hidden="1">'Revenue Account Receipts'!$31:$31</definedName>
    <definedName name="Z_DD42F915_0981_4827_A896_EC3FB7E37965_.wvu.FilterData" localSheetId="3" hidden="1">'Capital Account Disbursements'!$A$1:$L$101</definedName>
    <definedName name="Z_DD42F915_0981_4827_A896_EC3FB7E37965_.wvu.FilterData" localSheetId="1" hidden="1">'Revenue Account Disbursements'!$A$6:$L$168</definedName>
    <definedName name="Z_DD42F915_0981_4827_A896_EC3FB7E37965_.wvu.PrintArea" localSheetId="3" hidden="1">'Capital Account Disbursements'!#REF!</definedName>
    <definedName name="Z_DD42F915_0981_4827_A896_EC3FB7E37965_.wvu.PrintArea" localSheetId="2" hidden="1">'Capital Account Receipts'!#REF!</definedName>
    <definedName name="Z_DD42F915_0981_4827_A896_EC3FB7E37965_.wvu.PrintArea" localSheetId="5" hidden="1">'Contingency Fund'!#REF!</definedName>
    <definedName name="Z_DD42F915_0981_4827_A896_EC3FB7E37965_.wvu.PrintArea" localSheetId="4" hidden="1">'Disbursements Charged'!#REF!</definedName>
    <definedName name="Z_DD42F915_0981_4827_A896_EC3FB7E37965_.wvu.PrintArea" localSheetId="7" hidden="1">'Public Account Disbursements'!#REF!</definedName>
    <definedName name="Z_DD42F915_0981_4827_A896_EC3FB7E37965_.wvu.PrintArea" localSheetId="6" hidden="1">'Public Account Receipts'!#REF!</definedName>
    <definedName name="Z_DD42F915_0981_4827_A896_EC3FB7E37965_.wvu.PrintArea" localSheetId="1" hidden="1">'Revenue Account Disbursements'!$A$2:$L$164</definedName>
    <definedName name="Z_DD42F915_0981_4827_A896_EC3FB7E37965_.wvu.PrintArea" localSheetId="0" hidden="1">'Revenue Account Receipts'!$A$2:$G$91</definedName>
    <definedName name="Z_DD42F915_0981_4827_A896_EC3FB7E37965_.wvu.PrintTitles" localSheetId="3" hidden="1">'Capital Account Disbursements'!#REF!</definedName>
    <definedName name="Z_DD42F915_0981_4827_A896_EC3FB7E37965_.wvu.PrintTitles" localSheetId="2" hidden="1">'Capital Account Receipts'!#REF!</definedName>
    <definedName name="Z_DD42F915_0981_4827_A896_EC3FB7E37965_.wvu.PrintTitles" localSheetId="5" hidden="1">'Contingency Fund'!#REF!</definedName>
    <definedName name="Z_DD42F915_0981_4827_A896_EC3FB7E37965_.wvu.PrintTitles" localSheetId="4" hidden="1">'Disbursements Charged'!#REF!</definedName>
    <definedName name="Z_DD42F915_0981_4827_A896_EC3FB7E37965_.wvu.PrintTitles" localSheetId="7" hidden="1">'Public Account Disbursements'!#REF!</definedName>
    <definedName name="Z_DD42F915_0981_4827_A896_EC3FB7E37965_.wvu.PrintTitles" localSheetId="6" hidden="1">'Public Account Receipts'!#REF!</definedName>
    <definedName name="Z_DD42F915_0981_4827_A896_EC3FB7E37965_.wvu.PrintTitles" localSheetId="1" hidden="1">'Revenue Account Disbursements'!$3:$6</definedName>
    <definedName name="Z_DD42F915_0981_4827_A896_EC3FB7E37965_.wvu.PrintTitles" localSheetId="0" hidden="1">'Revenue Account Receipts'!$3:$6</definedName>
    <definedName name="Z_DD42F915_0981_4827_A896_EC3FB7E37965_.wvu.Rows" localSheetId="2" hidden="1">'Capital Account Receipts'!#REF!,'Capital Account Receipts'!#REF!,'Capital Account Receipts'!#REF!</definedName>
    <definedName name="Z_DD42F915_0981_4827_A896_EC3FB7E37965_.wvu.Rows" localSheetId="5" hidden="1">'Contingency Fund'!#REF!,'Contingency Fund'!#REF!,'Contingency Fund'!#REF!</definedName>
    <definedName name="Z_DD42F915_0981_4827_A896_EC3FB7E37965_.wvu.Rows" localSheetId="4" hidden="1">'Disbursements Charged'!#REF!,'Disbursements Charged'!#REF!,'Disbursements Charged'!#REF!</definedName>
    <definedName name="Z_DD42F915_0981_4827_A896_EC3FB7E37965_.wvu.Rows" localSheetId="7" hidden="1">'Public Account Disbursements'!#REF!,'Public Account Disbursements'!#REF!,'Public Account Disbursements'!#REF!</definedName>
    <definedName name="Z_DD42F915_0981_4827_A896_EC3FB7E37965_.wvu.Rows" localSheetId="6" hidden="1">'Public Account Receipts'!#REF!,'Public Account Receipts'!#REF!,'Public Account Receipts'!#REF!</definedName>
    <definedName name="Z_DD42F915_0981_4827_A896_EC3FB7E37965_.wvu.Rows" localSheetId="0" hidden="1">'Revenue Account Receipts'!$31:$31,'Revenue Account Receipts'!#REF!,'Revenue Account Receipts'!#REF!</definedName>
    <definedName name="Z_E5DF37BD_125C_11D5_8DC4_D0F5D88B3549_.wvu.PrintArea" localSheetId="3" hidden="1">'Capital Account Disbursements'!#REF!</definedName>
    <definedName name="Z_E5DF37BD_125C_11D5_8DC4_D0F5D88B3549_.wvu.PrintArea" localSheetId="1" hidden="1">'Revenue Account Disbursements'!#REF!</definedName>
    <definedName name="Z_E65C283C_48EB_4733_B75D_9A6645B26648_.wvu.FilterData" localSheetId="3" hidden="1">'Capital Account Disbursements'!$A$1:$L$101</definedName>
    <definedName name="Z_E65C283C_48EB_4733_B75D_9A6645B26648_.wvu.FilterData" localSheetId="1" hidden="1">'Revenue Account Disbursements'!$A$6:$L$168</definedName>
    <definedName name="Z_E65C283C_48EB_4733_B75D_9A6645B26648_.wvu.PrintArea" localSheetId="3" hidden="1">'Capital Account Disbursements'!$A$1:$L$101</definedName>
    <definedName name="Z_E65C283C_48EB_4733_B75D_9A6645B26648_.wvu.PrintArea" localSheetId="5" hidden="1">'Contingency Fund'!#REF!</definedName>
    <definedName name="Z_E65C283C_48EB_4733_B75D_9A6645B26648_.wvu.PrintArea" localSheetId="1" hidden="1">'Revenue Account Disbursements'!$A$2:$L$168</definedName>
    <definedName name="Z_E65C283C_48EB_4733_B75D_9A6645B26648_.wvu.PrintTitles" localSheetId="5" hidden="1">'Contingency Fund'!#REF!</definedName>
    <definedName name="Z_E65C283C_48EB_4733_B75D_9A6645B26648_.wvu.Rows" localSheetId="5" hidden="1">'Contingency Fund'!#REF!,'Contingency Fund'!#REF!,'Contingency Fund'!#REF!</definedName>
    <definedName name="Z_F2F2B1E0_7D19_43DE_8F94_297F3BF3254C_.wvu.FilterData" localSheetId="3" hidden="1">'Capital Account Disbursements'!$A$1:$L$101</definedName>
    <definedName name="Z_F2F2B1E0_7D19_43DE_8F94_297F3BF3254C_.wvu.FilterData" localSheetId="1" hidden="1">'Revenue Account Disbursements'!$A$6:$L$168</definedName>
    <definedName name="Z_F2F2B1E0_7D19_43DE_8F94_297F3BF3254C_.wvu.PrintArea" localSheetId="3" hidden="1">'Capital Account Disbursements'!$A$1:$L$101</definedName>
    <definedName name="Z_F2F2B1E0_7D19_43DE_8F94_297F3BF3254C_.wvu.PrintArea" localSheetId="2" hidden="1">'Capital Account Receipts'!#REF!</definedName>
    <definedName name="Z_F2F2B1E0_7D19_43DE_8F94_297F3BF3254C_.wvu.PrintArea" localSheetId="5" hidden="1">'Contingency Fund'!#REF!</definedName>
    <definedName name="Z_F2F2B1E0_7D19_43DE_8F94_297F3BF3254C_.wvu.PrintArea" localSheetId="4" hidden="1">'Disbursements Charged'!#REF!</definedName>
    <definedName name="Z_F2F2B1E0_7D19_43DE_8F94_297F3BF3254C_.wvu.PrintArea" localSheetId="7" hidden="1">'Public Account Disbursements'!#REF!</definedName>
    <definedName name="Z_F2F2B1E0_7D19_43DE_8F94_297F3BF3254C_.wvu.PrintArea" localSheetId="6" hidden="1">'Public Account Receipts'!#REF!</definedName>
    <definedName name="Z_F2F2B1E0_7D19_43DE_8F94_297F3BF3254C_.wvu.PrintArea" localSheetId="1" hidden="1">'Revenue Account Disbursements'!$A$2:$L$168</definedName>
    <definedName name="Z_F2F2B1E0_7D19_43DE_8F94_297F3BF3254C_.wvu.PrintArea" localSheetId="0" hidden="1">'Revenue Account Receipts'!#REF!</definedName>
    <definedName name="Z_F2F2B1E0_7D19_43DE_8F94_297F3BF3254C_.wvu.PrintTitles" localSheetId="2" hidden="1">'Capital Account Receipts'!#REF!</definedName>
    <definedName name="Z_F2F2B1E0_7D19_43DE_8F94_297F3BF3254C_.wvu.PrintTitles" localSheetId="5" hidden="1">'Contingency Fund'!#REF!</definedName>
    <definedName name="Z_F2F2B1E0_7D19_43DE_8F94_297F3BF3254C_.wvu.PrintTitles" localSheetId="4" hidden="1">'Disbursements Charged'!#REF!</definedName>
    <definedName name="Z_F2F2B1E0_7D19_43DE_8F94_297F3BF3254C_.wvu.PrintTitles" localSheetId="7" hidden="1">'Public Account Disbursements'!#REF!</definedName>
    <definedName name="Z_F2F2B1E0_7D19_43DE_8F94_297F3BF3254C_.wvu.PrintTitles" localSheetId="6" hidden="1">'Public Account Receipts'!#REF!</definedName>
    <definedName name="Z_F2F2B1E0_7D19_43DE_8F94_297F3BF3254C_.wvu.PrintTitles" localSheetId="0" hidden="1">'Revenue Account Receipts'!#REF!</definedName>
    <definedName name="Z_F2F2B1E0_7D19_43DE_8F94_297F3BF3254C_.wvu.Rows" localSheetId="2" hidden="1">'Capital Account Receipts'!#REF!,'Capital Account Receipts'!#REF!,'Capital Account Receipts'!#REF!</definedName>
    <definedName name="Z_F2F2B1E0_7D19_43DE_8F94_297F3BF3254C_.wvu.Rows" localSheetId="5" hidden="1">'Contingency Fund'!#REF!,'Contingency Fund'!#REF!,'Contingency Fund'!#REF!</definedName>
    <definedName name="Z_F2F2B1E0_7D19_43DE_8F94_297F3BF3254C_.wvu.Rows" localSheetId="4" hidden="1">'Disbursements Charged'!#REF!,'Disbursements Charged'!#REF!,'Disbursements Charged'!#REF!</definedName>
    <definedName name="Z_F2F2B1E0_7D19_43DE_8F94_297F3BF3254C_.wvu.Rows" localSheetId="7" hidden="1">'Public Account Disbursements'!#REF!,'Public Account Disbursements'!#REF!,'Public Account Disbursements'!#REF!</definedName>
    <definedName name="Z_F2F2B1E0_7D19_43DE_8F94_297F3BF3254C_.wvu.Rows" localSheetId="6" hidden="1">'Public Account Receipts'!#REF!,'Public Account Receipts'!#REF!,'Public Account Receipts'!#REF!</definedName>
    <definedName name="Z_F2F2B1E0_7D19_43DE_8F94_297F3BF3254C_.wvu.Rows" localSheetId="0" hidden="1">'Revenue Account Receipts'!$31:$31,'Revenue Account Receipts'!#REF!,'Revenue Account Receipts'!#REF!</definedName>
    <definedName name="Z_F8ADACC1_164E_11D6_B603_000021DAEEA2_.wvu.PrintArea" localSheetId="3" hidden="1">'Capital Account Disbursements'!#REF!</definedName>
    <definedName name="Z_F8ADACC1_164E_11D6_B603_000021DAEEA2_.wvu.PrintArea" localSheetId="2" hidden="1">'Capital Account Receipts'!#REF!</definedName>
    <definedName name="Z_F8ADACC1_164E_11D6_B603_000021DAEEA2_.wvu.PrintArea" localSheetId="5" hidden="1">'Contingency Fund'!#REF!</definedName>
    <definedName name="Z_F8ADACC1_164E_11D6_B603_000021DAEEA2_.wvu.PrintArea" localSheetId="4" hidden="1">'Disbursements Charged'!#REF!</definedName>
    <definedName name="Z_F8ADACC1_164E_11D6_B603_000021DAEEA2_.wvu.PrintArea" localSheetId="7" hidden="1">'Public Account Disbursements'!#REF!</definedName>
    <definedName name="Z_F8ADACC1_164E_11D6_B603_000021DAEEA2_.wvu.PrintArea" localSheetId="6" hidden="1">'Public Account Receipts'!#REF!</definedName>
    <definedName name="Z_F8ADACC1_164E_11D6_B603_000021DAEEA2_.wvu.PrintArea" localSheetId="1" hidden="1">'Revenue Account Disbursements'!$A$3:$L$6</definedName>
    <definedName name="Z_F8ADACC1_164E_11D6_B603_000021DAEEA2_.wvu.PrintArea" localSheetId="0" hidden="1">'Revenue Account Receipts'!$A$2:$G$91</definedName>
  </definedNames>
  <calcPr calcId="125725"/>
</workbook>
</file>

<file path=xl/calcChain.xml><?xml version="1.0" encoding="utf-8"?>
<calcChain xmlns="http://schemas.openxmlformats.org/spreadsheetml/2006/main">
  <c r="D50" i="23"/>
  <c r="G49"/>
  <c r="G50" s="1"/>
  <c r="F49"/>
  <c r="F50" s="1"/>
  <c r="E49"/>
  <c r="E50" s="1"/>
  <c r="G45"/>
  <c r="F45"/>
  <c r="E45"/>
  <c r="D45"/>
  <c r="D46" s="1"/>
  <c r="G44"/>
  <c r="F44"/>
  <c r="E44"/>
  <c r="G43"/>
  <c r="F43"/>
  <c r="E43"/>
  <c r="G42"/>
  <c r="F42"/>
  <c r="E42"/>
  <c r="G41"/>
  <c r="F41"/>
  <c r="E41"/>
  <c r="G38"/>
  <c r="F38"/>
  <c r="E38"/>
  <c r="D34"/>
  <c r="G33"/>
  <c r="F33"/>
  <c r="E33"/>
  <c r="G32"/>
  <c r="F32"/>
  <c r="E32"/>
  <c r="G29"/>
  <c r="F29"/>
  <c r="E29"/>
  <c r="D24"/>
  <c r="G23"/>
  <c r="F23"/>
  <c r="E23"/>
  <c r="G22"/>
  <c r="F22"/>
  <c r="E22"/>
  <c r="D19"/>
  <c r="G18"/>
  <c r="G19" s="1"/>
  <c r="F18"/>
  <c r="F19" s="1"/>
  <c r="E18"/>
  <c r="E19" s="1"/>
  <c r="D14"/>
  <c r="G13"/>
  <c r="F13"/>
  <c r="E13"/>
  <c r="G11"/>
  <c r="F11"/>
  <c r="E11"/>
  <c r="G18" i="14"/>
  <c r="F18"/>
  <c r="E18"/>
  <c r="D18"/>
  <c r="G12"/>
  <c r="F12"/>
  <c r="E12"/>
  <c r="D12"/>
  <c r="G26" i="22"/>
  <c r="F26"/>
  <c r="E26"/>
  <c r="D26"/>
  <c r="G21"/>
  <c r="F21"/>
  <c r="E21"/>
  <c r="D21"/>
  <c r="G17" i="21"/>
  <c r="F17"/>
  <c r="E17"/>
  <c r="D17"/>
  <c r="G11"/>
  <c r="F11"/>
  <c r="E11"/>
  <c r="D11"/>
  <c r="L159" i="20"/>
  <c r="K159"/>
  <c r="J159"/>
  <c r="I159"/>
  <c r="H159"/>
  <c r="G159"/>
  <c r="F159"/>
  <c r="E159"/>
  <c r="D159"/>
  <c r="L151"/>
  <c r="K151"/>
  <c r="J151"/>
  <c r="I151"/>
  <c r="H151"/>
  <c r="G151"/>
  <c r="F151"/>
  <c r="E151"/>
  <c r="D151"/>
  <c r="K146"/>
  <c r="J146"/>
  <c r="L146" s="1"/>
  <c r="I146"/>
  <c r="H146"/>
  <c r="G146"/>
  <c r="F146"/>
  <c r="E146"/>
  <c r="D146"/>
  <c r="K141"/>
  <c r="J141"/>
  <c r="L141" s="1"/>
  <c r="I141"/>
  <c r="H141"/>
  <c r="G141"/>
  <c r="F141"/>
  <c r="E141"/>
  <c r="D141"/>
  <c r="K135"/>
  <c r="J135"/>
  <c r="L135" s="1"/>
  <c r="I135"/>
  <c r="H135"/>
  <c r="G135"/>
  <c r="F135"/>
  <c r="E135"/>
  <c r="D135"/>
  <c r="K130"/>
  <c r="J130"/>
  <c r="L130" s="1"/>
  <c r="I130"/>
  <c r="H130"/>
  <c r="G130"/>
  <c r="F130"/>
  <c r="E130"/>
  <c r="D130"/>
  <c r="L124"/>
  <c r="K124"/>
  <c r="J124"/>
  <c r="I124"/>
  <c r="H124"/>
  <c r="G124"/>
  <c r="F124"/>
  <c r="E124"/>
  <c r="D124"/>
  <c r="K120"/>
  <c r="J120"/>
  <c r="I120"/>
  <c r="H120"/>
  <c r="G120"/>
  <c r="F120"/>
  <c r="E120"/>
  <c r="D120"/>
  <c r="K113"/>
  <c r="J113"/>
  <c r="I113"/>
  <c r="H113"/>
  <c r="G113"/>
  <c r="F113"/>
  <c r="E113"/>
  <c r="D113"/>
  <c r="K97"/>
  <c r="J97"/>
  <c r="I97"/>
  <c r="H97"/>
  <c r="G97"/>
  <c r="F97"/>
  <c r="E97"/>
  <c r="D97"/>
  <c r="K92"/>
  <c r="J92"/>
  <c r="I92"/>
  <c r="H92"/>
  <c r="G92"/>
  <c r="F92"/>
  <c r="E92"/>
  <c r="D92"/>
  <c r="L86"/>
  <c r="K86"/>
  <c r="J86"/>
  <c r="I86"/>
  <c r="H86"/>
  <c r="G86"/>
  <c r="F86"/>
  <c r="E86"/>
  <c r="D86"/>
  <c r="L82"/>
  <c r="K82"/>
  <c r="J82"/>
  <c r="I82"/>
  <c r="H82"/>
  <c r="G82"/>
  <c r="F82"/>
  <c r="E82"/>
  <c r="D82"/>
  <c r="L77"/>
  <c r="K77"/>
  <c r="J77"/>
  <c r="I77"/>
  <c r="H77"/>
  <c r="G77"/>
  <c r="F77"/>
  <c r="E77"/>
  <c r="D77"/>
  <c r="K73"/>
  <c r="J73"/>
  <c r="L73" s="1"/>
  <c r="I73"/>
  <c r="H73"/>
  <c r="G73"/>
  <c r="F73"/>
  <c r="E73"/>
  <c r="D73"/>
  <c r="K67"/>
  <c r="J67"/>
  <c r="L67" s="1"/>
  <c r="I67"/>
  <c r="H67"/>
  <c r="G67"/>
  <c r="F67"/>
  <c r="E67"/>
  <c r="D67"/>
  <c r="K62"/>
  <c r="J62"/>
  <c r="L62" s="1"/>
  <c r="I62"/>
  <c r="H62"/>
  <c r="G62"/>
  <c r="F62"/>
  <c r="E62"/>
  <c r="D62"/>
  <c r="L53"/>
  <c r="K53"/>
  <c r="I53"/>
  <c r="H53"/>
  <c r="G53"/>
  <c r="F53"/>
  <c r="E53"/>
  <c r="D53"/>
  <c r="K48"/>
  <c r="J48"/>
  <c r="I48"/>
  <c r="H48"/>
  <c r="G48"/>
  <c r="F48"/>
  <c r="E48"/>
  <c r="D48"/>
  <c r="K35"/>
  <c r="L35" s="1"/>
  <c r="I35"/>
  <c r="G35"/>
  <c r="E35"/>
  <c r="K29"/>
  <c r="J29"/>
  <c r="L29" s="1"/>
  <c r="I29"/>
  <c r="H29"/>
  <c r="G29"/>
  <c r="F29"/>
  <c r="E29"/>
  <c r="D29"/>
  <c r="L23"/>
  <c r="K23"/>
  <c r="J23"/>
  <c r="I23"/>
  <c r="H23"/>
  <c r="G23"/>
  <c r="F23"/>
  <c r="E23"/>
  <c r="D23"/>
  <c r="K15"/>
  <c r="J15"/>
  <c r="I15"/>
  <c r="H15"/>
  <c r="G15"/>
  <c r="F15"/>
  <c r="E15"/>
  <c r="D13" i="19"/>
  <c r="E13"/>
  <c r="F13"/>
  <c r="G13"/>
  <c r="D19"/>
  <c r="E19"/>
  <c r="F19"/>
  <c r="G19"/>
  <c r="E29"/>
  <c r="G29"/>
  <c r="F36"/>
  <c r="G36"/>
  <c r="G88"/>
  <c r="F88"/>
  <c r="E88"/>
  <c r="D88"/>
  <c r="G81"/>
  <c r="F81"/>
  <c r="E81"/>
  <c r="D81"/>
  <c r="G60"/>
  <c r="F60"/>
  <c r="E60"/>
  <c r="D60"/>
  <c r="G48"/>
  <c r="F48"/>
  <c r="E48"/>
  <c r="D48"/>
  <c r="E36"/>
  <c r="D36"/>
  <c r="F29"/>
  <c r="D29"/>
  <c r="G77" i="18"/>
  <c r="F77"/>
  <c r="E77"/>
  <c r="D77"/>
  <c r="G73"/>
  <c r="F73"/>
  <c r="E73"/>
  <c r="D73"/>
  <c r="G56"/>
  <c r="F56"/>
  <c r="E56"/>
  <c r="D56"/>
  <c r="G52"/>
  <c r="G57" s="1"/>
  <c r="F52"/>
  <c r="F57" s="1"/>
  <c r="E52"/>
  <c r="E57" s="1"/>
  <c r="D52"/>
  <c r="D57" s="1"/>
  <c r="G36"/>
  <c r="E36"/>
  <c r="D36"/>
  <c r="F35"/>
  <c r="F34"/>
  <c r="G21"/>
  <c r="F21"/>
  <c r="E21"/>
  <c r="D21"/>
  <c r="F16"/>
  <c r="E16"/>
  <c r="D16"/>
  <c r="G11"/>
  <c r="G16" s="1"/>
  <c r="L97" i="17"/>
  <c r="K97"/>
  <c r="J97"/>
  <c r="I97"/>
  <c r="H97"/>
  <c r="G97"/>
  <c r="F97"/>
  <c r="E97"/>
  <c r="D97"/>
  <c r="L90"/>
  <c r="K90"/>
  <c r="J90"/>
  <c r="I90"/>
  <c r="G90"/>
  <c r="E90"/>
  <c r="L82"/>
  <c r="K82"/>
  <c r="J82"/>
  <c r="I82"/>
  <c r="H82"/>
  <c r="G82"/>
  <c r="F82"/>
  <c r="E82"/>
  <c r="D82"/>
  <c r="L79"/>
  <c r="K79"/>
  <c r="J79"/>
  <c r="I79"/>
  <c r="H79"/>
  <c r="G79"/>
  <c r="F79"/>
  <c r="E79"/>
  <c r="L74"/>
  <c r="J74"/>
  <c r="H74"/>
  <c r="F74"/>
  <c r="D74"/>
  <c r="L68"/>
  <c r="K68"/>
  <c r="J68"/>
  <c r="H68"/>
  <c r="F68"/>
  <c r="D68"/>
  <c r="L60"/>
  <c r="K60"/>
  <c r="J60"/>
  <c r="I60"/>
  <c r="H60"/>
  <c r="G60"/>
  <c r="F60"/>
  <c r="E60"/>
  <c r="D60"/>
  <c r="L56"/>
  <c r="K56"/>
  <c r="J56"/>
  <c r="I56"/>
  <c r="H56"/>
  <c r="G56"/>
  <c r="F56"/>
  <c r="E56"/>
  <c r="D56"/>
  <c r="L47"/>
  <c r="J47"/>
  <c r="H47"/>
  <c r="F47"/>
  <c r="D47"/>
  <c r="K36"/>
  <c r="I36"/>
  <c r="G36"/>
  <c r="E36"/>
  <c r="L25"/>
  <c r="L36" s="1"/>
  <c r="J25"/>
  <c r="J36" s="1"/>
  <c r="H25"/>
  <c r="H36" s="1"/>
  <c r="F25"/>
  <c r="F36" s="1"/>
  <c r="D25"/>
  <c r="D36" s="1"/>
  <c r="L10"/>
  <c r="J10"/>
  <c r="H10"/>
  <c r="F10"/>
  <c r="D10"/>
  <c r="E37" i="18" l="1"/>
  <c r="E78" s="1"/>
  <c r="E83" s="1"/>
  <c r="D25" i="23"/>
  <c r="E34"/>
  <c r="F46"/>
  <c r="G34"/>
  <c r="G14"/>
  <c r="E24"/>
  <c r="E25" s="1"/>
  <c r="G46"/>
  <c r="E14"/>
  <c r="F14"/>
  <c r="F24"/>
  <c r="F25" s="1"/>
  <c r="G24"/>
  <c r="E46"/>
  <c r="E51" s="1"/>
  <c r="F34"/>
  <c r="D51"/>
  <c r="G25"/>
  <c r="F28" i="22"/>
  <c r="E28"/>
  <c r="D28"/>
  <c r="G28"/>
  <c r="F18" i="21"/>
  <c r="E18"/>
  <c r="D18"/>
  <c r="G18"/>
  <c r="L15" i="20"/>
  <c r="F30"/>
  <c r="F54" s="1"/>
  <c r="J30"/>
  <c r="E30"/>
  <c r="I30"/>
  <c r="I54" s="1"/>
  <c r="F98"/>
  <c r="J98"/>
  <c r="L97"/>
  <c r="L113"/>
  <c r="L120"/>
  <c r="E98"/>
  <c r="I98"/>
  <c r="D160"/>
  <c r="H160"/>
  <c r="G160"/>
  <c r="K160"/>
  <c r="D30"/>
  <c r="H30"/>
  <c r="G30"/>
  <c r="G54" s="1"/>
  <c r="G164" s="1"/>
  <c r="K30"/>
  <c r="K54" s="1"/>
  <c r="D98"/>
  <c r="H98"/>
  <c r="G98"/>
  <c r="K98"/>
  <c r="F160"/>
  <c r="J160"/>
  <c r="E160"/>
  <c r="I160"/>
  <c r="D54"/>
  <c r="D164" s="1"/>
  <c r="H54"/>
  <c r="H164" s="1"/>
  <c r="J54"/>
  <c r="J164" s="1"/>
  <c r="E54"/>
  <c r="E164" s="1"/>
  <c r="L48"/>
  <c r="L92"/>
  <c r="L98" s="1"/>
  <c r="E30" i="19"/>
  <c r="G30"/>
  <c r="F30"/>
  <c r="F82"/>
  <c r="F83" s="1"/>
  <c r="E82"/>
  <c r="E83" s="1"/>
  <c r="E84" s="1"/>
  <c r="E89" s="1"/>
  <c r="D30"/>
  <c r="D82"/>
  <c r="D83" s="1"/>
  <c r="G82"/>
  <c r="G83" s="1"/>
  <c r="D83" i="17"/>
  <c r="D85" s="1"/>
  <c r="D99" s="1"/>
  <c r="L83"/>
  <c r="L85" s="1"/>
  <c r="L99" s="1"/>
  <c r="E99"/>
  <c r="I99"/>
  <c r="G83"/>
  <c r="K83"/>
  <c r="K85" s="1"/>
  <c r="K99" s="1"/>
  <c r="F83"/>
  <c r="F85" s="1"/>
  <c r="F99" s="1"/>
  <c r="J83"/>
  <c r="J85" s="1"/>
  <c r="J99" s="1"/>
  <c r="G99"/>
  <c r="E83"/>
  <c r="I83"/>
  <c r="F36" i="18"/>
  <c r="F37" s="1"/>
  <c r="F78" s="1"/>
  <c r="F83" s="1"/>
  <c r="G37"/>
  <c r="G78" s="1"/>
  <c r="G83" s="1"/>
  <c r="D37"/>
  <c r="D78"/>
  <c r="D83" s="1"/>
  <c r="H83" i="17"/>
  <c r="L160" i="20" l="1"/>
  <c r="F164"/>
  <c r="I164"/>
  <c r="K164"/>
  <c r="F51" i="23"/>
  <c r="G51"/>
  <c r="F56"/>
  <c r="E56"/>
  <c r="L30" i="20"/>
  <c r="L54"/>
  <c r="D84" i="19"/>
  <c r="D89" s="1"/>
  <c r="G84"/>
  <c r="G89" s="1"/>
  <c r="F84"/>
  <c r="F89" s="1"/>
  <c r="H85" i="17"/>
  <c r="L164" i="20" l="1"/>
  <c r="D56" i="23"/>
  <c r="G56"/>
  <c r="H99" i="17"/>
</calcChain>
</file>

<file path=xl/sharedStrings.xml><?xml version="1.0" encoding="utf-8"?>
<sst xmlns="http://schemas.openxmlformats.org/spreadsheetml/2006/main" count="794" uniqueCount="349">
  <si>
    <t>STATEMENT  I - CONSOLIDATED FUND OF SIKKIM- REVENUE ACCOUNT- RECEIPTS</t>
  </si>
  <si>
    <t xml:space="preserve"> (In Thousands of Rupees)</t>
  </si>
  <si>
    <t>Head of Accounts</t>
  </si>
  <si>
    <t>Budget 
Estimate 
2014-15</t>
  </si>
  <si>
    <t>A</t>
  </si>
  <si>
    <t>TAX REVENUE</t>
  </si>
  <si>
    <t>(a)</t>
  </si>
  <si>
    <t>Taxes on Income and Expenditure</t>
  </si>
  <si>
    <t>Corporation Tax</t>
  </si>
  <si>
    <t xml:space="preserve">Taxes on Income other than Corporation Tax </t>
  </si>
  <si>
    <t>Other Taxes on Income and 
Expenditure</t>
  </si>
  <si>
    <t>Total</t>
  </si>
  <si>
    <t>(b)</t>
  </si>
  <si>
    <t>Taxes on property and capital 
Transactions</t>
  </si>
  <si>
    <t>Land Revenue</t>
  </si>
  <si>
    <t>Stamps and Registration Fees</t>
  </si>
  <si>
    <t>Taxes on Wealth</t>
  </si>
  <si>
    <t>(c)</t>
  </si>
  <si>
    <t>Taxes on Commodities and Services</t>
  </si>
  <si>
    <t>Union Excise Duties</t>
  </si>
  <si>
    <t>State Excise</t>
  </si>
  <si>
    <t>Taxes on Sales, Trade etc.</t>
  </si>
  <si>
    <t>Taxes on Vehicles</t>
  </si>
  <si>
    <t>Other Taxes and Duties on Commodities 
and Services</t>
  </si>
  <si>
    <t>B</t>
  </si>
  <si>
    <t>NON-TAX REVENUE</t>
  </si>
  <si>
    <t>Interest Receipts, Dividends and Profits</t>
  </si>
  <si>
    <t>Interest Receipts</t>
  </si>
  <si>
    <t>Dividends and profits</t>
  </si>
  <si>
    <t xml:space="preserve"> (c)</t>
  </si>
  <si>
    <t>OTHER NON-TAX REVENUE</t>
  </si>
  <si>
    <t xml:space="preserve"> (i)</t>
  </si>
  <si>
    <t>General Services</t>
  </si>
  <si>
    <t>Public Service Commission</t>
  </si>
  <si>
    <t>Police</t>
  </si>
  <si>
    <t>Jails</t>
  </si>
  <si>
    <t>Stationery and Printing</t>
  </si>
  <si>
    <t>Public Works</t>
  </si>
  <si>
    <t>Other Administrative Services</t>
  </si>
  <si>
    <t>Contributions and Recoveries towards Pension and Other 
Retirement Benefits</t>
  </si>
  <si>
    <t>Misc. General Services</t>
  </si>
  <si>
    <t>(ii)</t>
  </si>
  <si>
    <t>Social Services</t>
  </si>
  <si>
    <t>Education, Sports, Art &amp; Culture</t>
  </si>
  <si>
    <t>Medical and Public Health</t>
  </si>
  <si>
    <t>Water Supply and Sanitation</t>
  </si>
  <si>
    <t>Housing</t>
  </si>
  <si>
    <t>Urban Development</t>
  </si>
  <si>
    <t>Information and Publicity</t>
  </si>
  <si>
    <t>Labour and Employment</t>
  </si>
  <si>
    <t>Social Security &amp; Welfare</t>
  </si>
  <si>
    <t>Other Social Services</t>
  </si>
  <si>
    <t>(iii)</t>
  </si>
  <si>
    <t>Economic Services</t>
  </si>
  <si>
    <t>Crop Husbandry</t>
  </si>
  <si>
    <t>Animal Husbandry</t>
  </si>
  <si>
    <t>Dairy Development</t>
  </si>
  <si>
    <t>Fisheries</t>
  </si>
  <si>
    <t>Forestry and Wild Life</t>
  </si>
  <si>
    <t>Plantation</t>
  </si>
  <si>
    <t>Food Storage and Ware Housing</t>
  </si>
  <si>
    <t>Co-operation</t>
  </si>
  <si>
    <t>Other Rural Development Programme</t>
  </si>
  <si>
    <t>Minor Irrigation</t>
  </si>
  <si>
    <t>Power</t>
  </si>
  <si>
    <t>Village and Small Industries</t>
  </si>
  <si>
    <t>Industries</t>
  </si>
  <si>
    <t>Non-Ferrous Mining &amp; Metallurgical Industries</t>
  </si>
  <si>
    <t>Roads and Bridges</t>
  </si>
  <si>
    <t>-</t>
  </si>
  <si>
    <t>Road Transport</t>
  </si>
  <si>
    <t>Tourism</t>
  </si>
  <si>
    <t>Other General Economic Services</t>
  </si>
  <si>
    <t>(A+B)</t>
  </si>
  <si>
    <t>Tax and Non-Tax Revenue</t>
  </si>
  <si>
    <t>C</t>
  </si>
  <si>
    <t>GRANTS-IN -AID AND CONTRIBUTIONS</t>
  </si>
  <si>
    <t>Grants-in-aid from Central Government</t>
  </si>
  <si>
    <t>REVENUE RECEIPTS</t>
  </si>
  <si>
    <t>STATEMENT  I - CONSOLIDATED FUND OF SIKKIM - CAPITAL ACCOUNT - RECEIPTS</t>
  </si>
  <si>
    <t xml:space="preserve"> ( In Thousands of Rupees)</t>
  </si>
  <si>
    <t>E</t>
  </si>
  <si>
    <t>PUBLIC DEBT</t>
  </si>
  <si>
    <t>Internal Debt of the State Government</t>
  </si>
  <si>
    <t>Loans &amp; Advances from the 
Central Govt.</t>
  </si>
  <si>
    <t>F</t>
  </si>
  <si>
    <t>LOANS AND ADVANCES</t>
  </si>
  <si>
    <t>Loans for Medical and Public Health</t>
  </si>
  <si>
    <t>Loans for Co-operation</t>
  </si>
  <si>
    <t>Loans to Govt. Servants etc.</t>
  </si>
  <si>
    <t>CAPITAL RECEIPTS</t>
  </si>
  <si>
    <t>I</t>
  </si>
  <si>
    <t>CONSOLIDATED FUND OF 
SIKKIM - RECEIPTS</t>
  </si>
  <si>
    <t>DISBURSEMENTS "CHARGED" ON THE CONSOLIDATED FUND OF SIKKIM  -   STATEMENT- I</t>
  </si>
  <si>
    <t>DISBURSEMENT MET FROM THE REVENUE 
ACCOUNT</t>
  </si>
  <si>
    <t>State Legislature</t>
  </si>
  <si>
    <t>Governor</t>
  </si>
  <si>
    <t>Administration of Justice</t>
  </si>
  <si>
    <t>Appropriation for Reduction or Avoidance of Debt</t>
  </si>
  <si>
    <t>Interest payments</t>
  </si>
  <si>
    <t>Pension and Other Retirement Benefits</t>
  </si>
  <si>
    <t>Plantations</t>
  </si>
  <si>
    <t>CAPITAL DISBURSEMENT OUTSIDE 
THE REVENUE ACCOUNT</t>
  </si>
  <si>
    <t>Internal Debt of State Government</t>
  </si>
  <si>
    <t>Loans and Advances from the Central Government</t>
  </si>
  <si>
    <t>CAPITAL DISBURSEMENT OUTSIDE THE REVENUE ACCOUNT</t>
  </si>
  <si>
    <t>DISBURSEMENT CHARGED ON THE CONSOLIDATED FUND OF SIKKIM</t>
  </si>
  <si>
    <t>STATEMENT II - CONTINGENCY FUND OF SIKKIM - RECEIPT</t>
  </si>
  <si>
    <t>II</t>
  </si>
  <si>
    <t>CONTINGENCY FUND</t>
  </si>
  <si>
    <t>Contingency Fund</t>
  </si>
  <si>
    <t>STATEMENT II - CONTINGENCY FUND OF SIKKIM - DISBURSEMENT</t>
  </si>
  <si>
    <t>STATEMENT III - PUBLIC ACCOUNTS OF SIKKIM - RECEIPTS</t>
  </si>
  <si>
    <t>PUBLIC ACCOUNT</t>
  </si>
  <si>
    <t>SMALL SAVINGS, PROVIDENT FUNDS ETC.</t>
  </si>
  <si>
    <t>State Provident Funds</t>
  </si>
  <si>
    <t>Other Accounts</t>
  </si>
  <si>
    <t>Insurance and Pension fund</t>
  </si>
  <si>
    <t>J</t>
  </si>
  <si>
    <t>RESERVE FUNDS</t>
  </si>
  <si>
    <t xml:space="preserve"> (a)</t>
  </si>
  <si>
    <t>Reserve Fund Bearing Interest</t>
  </si>
  <si>
    <t>General and Other Reserve Fund</t>
  </si>
  <si>
    <t xml:space="preserve"> (b)</t>
  </si>
  <si>
    <t>Reserve Fund Not Bearing Interest</t>
  </si>
  <si>
    <t>Sinking Fund</t>
  </si>
  <si>
    <t>General and Other Reserve Funds</t>
  </si>
  <si>
    <t>K</t>
  </si>
  <si>
    <t>DEPOSITS AND ADVANCES</t>
  </si>
  <si>
    <t>Deposits bearing Interest</t>
  </si>
  <si>
    <t>Other Deposits</t>
  </si>
  <si>
    <t>Deposits not bearing Interest</t>
  </si>
  <si>
    <t>Civil Deposits</t>
  </si>
  <si>
    <t>L</t>
  </si>
  <si>
    <t>SUSPENSE AND MISCELLANEOUS</t>
  </si>
  <si>
    <t>Suspense</t>
  </si>
  <si>
    <t>Suspense Accounts</t>
  </si>
  <si>
    <t>Cheques and Bills</t>
  </si>
  <si>
    <t>Departmental balance</t>
  </si>
  <si>
    <t>Permanent Cash Imprest</t>
  </si>
  <si>
    <t>Cash Balance Investment Account</t>
  </si>
  <si>
    <t>Miscellaneous Govt. Accounts</t>
  </si>
  <si>
    <t>M</t>
  </si>
  <si>
    <t>REMITTANCES</t>
  </si>
  <si>
    <t>III</t>
  </si>
  <si>
    <t>PUBLIC ACCOUNTS - RECEIPTS</t>
  </si>
  <si>
    <t>N</t>
  </si>
  <si>
    <t>CASH BALANCE</t>
  </si>
  <si>
    <t>CASH BALANCE (OPENING)</t>
  </si>
  <si>
    <t>TOTAL</t>
  </si>
  <si>
    <t>STATEMENT III - PUBLIC ACCOUNTS OF SIKKIM  - DISBURSEMENTS</t>
  </si>
  <si>
    <t>PUBLIC ACCOUNTS</t>
  </si>
  <si>
    <t>Provident Funds</t>
  </si>
  <si>
    <t>State Government Employees Group Insurance Scheme</t>
  </si>
  <si>
    <t>Insurance Funds</t>
  </si>
  <si>
    <t>Savings Funds</t>
  </si>
  <si>
    <t>Sinking Funds</t>
  </si>
  <si>
    <t>Appropriation for reduction  or avoidance of Debt</t>
  </si>
  <si>
    <t>Guarantee Redemption Fund</t>
  </si>
  <si>
    <t>Other Funds</t>
  </si>
  <si>
    <t>Sikkim Transport Infrastructure Development Fund</t>
  </si>
  <si>
    <t>Sikkim Ecology Fund</t>
  </si>
  <si>
    <t>Security Deposits</t>
  </si>
  <si>
    <t>Civil Court Deposits</t>
  </si>
  <si>
    <t>Public Works Deposits</t>
  </si>
  <si>
    <t>Forest Deposits</t>
  </si>
  <si>
    <t>Pay and Accounts Office-Suspense</t>
  </si>
  <si>
    <t>Suspense Accounts (Civil)</t>
  </si>
  <si>
    <t>Tax Deducted at Source(TDS) Suspense</t>
  </si>
  <si>
    <t>A.I.S. Officers' Group Insurance Schemes Subscriptions</t>
  </si>
  <si>
    <t>Cash Settlement between A.G. Sikkim and Other State Accountant Generals</t>
  </si>
  <si>
    <t>Departmental Balances</t>
  </si>
  <si>
    <t>Miscellaneous Govt. Account</t>
  </si>
  <si>
    <t>Cash Remittances &amp; Adjustments between Officers rendering accounts to the same Accounts officer</t>
  </si>
  <si>
    <t>PUBLIC ACCOUNTS - DISBURSEMENT</t>
  </si>
  <si>
    <t>STATE DISBURSEMENTS (I+II+III)</t>
  </si>
  <si>
    <t>CASH BALANCE (CLOSING)</t>
  </si>
  <si>
    <t>STATEMENT I - CONSOLIDATED FUND OF SIKKIM - REVENUE  ACCOUNT - DISBURSEMENTS</t>
  </si>
  <si>
    <t>Actual</t>
  </si>
  <si>
    <t>Budget Estimate</t>
  </si>
  <si>
    <t>Revised Estimate</t>
  </si>
  <si>
    <t>Heads of Accounts</t>
  </si>
  <si>
    <t>2013-14</t>
  </si>
  <si>
    <t>2014-15</t>
  </si>
  <si>
    <t>Plan</t>
  </si>
  <si>
    <t>Non-Plan</t>
  </si>
  <si>
    <t>GENERAL SERVICES</t>
  </si>
  <si>
    <t>Organs of State</t>
  </si>
  <si>
    <t>Parliament/State/Union Territory Legislature</t>
  </si>
  <si>
    <t>President, Vice President/Governor, Administrator of Union Territories</t>
  </si>
  <si>
    <t>Council of Ministers</t>
  </si>
  <si>
    <t>Elections</t>
  </si>
  <si>
    <t>Fiscal Services</t>
  </si>
  <si>
    <t>(i)</t>
  </si>
  <si>
    <t>Collection of Taxes on Income &amp; Expenditure</t>
  </si>
  <si>
    <t>Collection of Taxes on Property and Capital 
Transactions</t>
  </si>
  <si>
    <t>Stamps and Registration</t>
  </si>
  <si>
    <t>Collection of Taxes on Property &amp; Capital 
Transactions</t>
  </si>
  <si>
    <t>Collection of Taxes on Commodities &amp; Services</t>
  </si>
  <si>
    <t>Other Taxes &amp; Duties on Commodities &amp; 
Services</t>
  </si>
  <si>
    <t>Interest Payment &amp; Servicing of Debt</t>
  </si>
  <si>
    <t>Appropriation for reduction or avoidance of debt</t>
  </si>
  <si>
    <t>Interest Payments</t>
  </si>
  <si>
    <t>Interest Payment and Servicing of Debt</t>
  </si>
  <si>
    <t>(d)</t>
  </si>
  <si>
    <t>Administrative Services</t>
  </si>
  <si>
    <t>Secretariat - General Services</t>
  </si>
  <si>
    <t>District Administration</t>
  </si>
  <si>
    <t>Treasury and Accounts Administration.</t>
  </si>
  <si>
    <t>(e)</t>
  </si>
  <si>
    <t>Pension and Miscellaneous General 
Services</t>
  </si>
  <si>
    <t>Pensions and Other  Retirement Benefits</t>
  </si>
  <si>
    <t>Miscellaneous General  Services</t>
  </si>
  <si>
    <t>SOCIAL SERVICES</t>
  </si>
  <si>
    <t>Education, Sports, Art and   Culture</t>
  </si>
  <si>
    <t>General Education</t>
  </si>
  <si>
    <t>Technical Education</t>
  </si>
  <si>
    <t>Sports and Youth Services</t>
  </si>
  <si>
    <t>Art and Culture</t>
  </si>
  <si>
    <t>Health and Family Welfare</t>
  </si>
  <si>
    <t>Family Welfare</t>
  </si>
  <si>
    <t>Water Supply, Sanitation, Housing &amp; Urban 
Development</t>
  </si>
  <si>
    <t>Water Supply &amp; Sanitation</t>
  </si>
  <si>
    <t>Information &amp; Broadcasting</t>
  </si>
  <si>
    <t>Welfare of Scheduled Castes, Scheduled Tribes &amp; Other Backward Classes</t>
  </si>
  <si>
    <t>Welfare of Scheduled Castes,  Scheduled Tribes</t>
  </si>
  <si>
    <t>and Other  Backward Classes</t>
  </si>
  <si>
    <t>(f)</t>
  </si>
  <si>
    <t>Labour and Labour Welfare</t>
  </si>
  <si>
    <t>Labour &amp; Employment</t>
  </si>
  <si>
    <t>(g)</t>
  </si>
  <si>
    <t>Social Welfare &amp; Nutrition</t>
  </si>
  <si>
    <t>Nutrition</t>
  </si>
  <si>
    <t>Relief on Account of Natural Calamities</t>
  </si>
  <si>
    <t>(h)</t>
  </si>
  <si>
    <t>Others</t>
  </si>
  <si>
    <t>Secretariat- Social Services</t>
  </si>
  <si>
    <t>ECONOMIC SERVICES</t>
  </si>
  <si>
    <t>Agriculture and Allied Activities</t>
  </si>
  <si>
    <t>Soil &amp; Water Conservation</t>
  </si>
  <si>
    <t>Forestry &amp; Wild Life</t>
  </si>
  <si>
    <t>Food, Storage &amp; Warehousing</t>
  </si>
  <si>
    <t>Agricultural Research and  Education</t>
  </si>
  <si>
    <t>Other Agricultural Programmes</t>
  </si>
  <si>
    <t>Rural Development</t>
  </si>
  <si>
    <t>Special Programmes for  Rural Development</t>
  </si>
  <si>
    <t>Rural Employment</t>
  </si>
  <si>
    <t>Land Reforms</t>
  </si>
  <si>
    <t>Other Rural Development  Programmes</t>
  </si>
  <si>
    <t>Special Areas Programme</t>
  </si>
  <si>
    <t>Other Special Area Programmes</t>
  </si>
  <si>
    <t>Irrigation and Flood Control</t>
  </si>
  <si>
    <t>Command Area Development</t>
  </si>
  <si>
    <t>Flood Control &amp; Drainage</t>
  </si>
  <si>
    <t>Energy</t>
  </si>
  <si>
    <t>Non-Conventional Sources of  Energy</t>
  </si>
  <si>
    <t>Industry and Minerals</t>
  </si>
  <si>
    <t>Non-ferrous Mining &amp; Metallurgical Industries</t>
  </si>
  <si>
    <t>Transport</t>
  </si>
  <si>
    <t>Science, Technology and  Environment</t>
  </si>
  <si>
    <t>Other Scientific Research</t>
  </si>
  <si>
    <t>Ecology and Environment</t>
  </si>
  <si>
    <t>(j)</t>
  </si>
  <si>
    <t>General Economic Services</t>
  </si>
  <si>
    <t>Secretariat-Economic  Services</t>
  </si>
  <si>
    <t>Census Surveys &amp; Statistics</t>
  </si>
  <si>
    <t>Civil Supplies</t>
  </si>
  <si>
    <t>Other General Economic  Services</t>
  </si>
  <si>
    <t>D</t>
  </si>
  <si>
    <t>Grants-In-Aid and Contributions</t>
  </si>
  <si>
    <t>Compensation and Assignments to Local Bodies and Panchayati Raj Institutions</t>
  </si>
  <si>
    <t>DISBURSEMENT ON  REVENUE  
ACCOUNT</t>
  </si>
  <si>
    <t>STATEMENT I - CONSOLIDATED FUND OF SIKKIM - CAPITAL ACCOUNT - DISBURSEMENTS</t>
  </si>
  <si>
    <t>CAPITAL ACCOUNT OF GENERAL 
SERVICES</t>
  </si>
  <si>
    <t>Capital Outlay on Police</t>
  </si>
  <si>
    <t>Capital Outlay on Public Works</t>
  </si>
  <si>
    <t>CAPITAL ACCOUNT OF SOCIAL 
SERVICES</t>
  </si>
  <si>
    <t>Capital Account of Education, Sports, Art &amp; 
Culture</t>
  </si>
  <si>
    <t>Capital Outlay on Education,  Sports, Art &amp; 
Culture</t>
  </si>
  <si>
    <t>Capital Account of Health &amp; Family Welfare</t>
  </si>
  <si>
    <t>Capital Outlay on Medical  &amp; Public Health</t>
  </si>
  <si>
    <t>Capital Account of Water Supply, Sanitation,</t>
  </si>
  <si>
    <t>Housing &amp; Urban Development</t>
  </si>
  <si>
    <t>Capital Outlay on Water Supply &amp; Sanitation</t>
  </si>
  <si>
    <t>Capital Outlay on Housing</t>
  </si>
  <si>
    <t>Capital Outlay on Urban  Development</t>
  </si>
  <si>
    <t>Capital Account of Information and 
Broadcasting</t>
  </si>
  <si>
    <t>Capital Outlay on Information and Publicity</t>
  </si>
  <si>
    <t>Capital Account of Welfare of  Scheduled</t>
  </si>
  <si>
    <t>Castes, Scheduled  Tribes and Other Backward 
Classes</t>
  </si>
  <si>
    <t>Capital Account of Welfare of  Scheduled Castes, Scheduled  Tribes &amp; Other Backward  Classes</t>
  </si>
  <si>
    <t>Capital Account of Social  Welfare &amp; Nutrition</t>
  </si>
  <si>
    <t>Capital Outlay on Social Security &amp; Welfare</t>
  </si>
  <si>
    <t>CAPITAL ACCOUNT OF ECONOMIC  
SERVICES</t>
  </si>
  <si>
    <t>Capital Account of Agriculture &amp; Allied 
Activities</t>
  </si>
  <si>
    <t>Capital Outlay on Crop  Husbandry</t>
  </si>
  <si>
    <t>Capital Outlay on Animal Husbandry</t>
  </si>
  <si>
    <t>Capital Outlay on Fisheries</t>
  </si>
  <si>
    <t>Capital Outlay on Forestry and Wildlife</t>
  </si>
  <si>
    <t>Capital Outlay on Food, Storage &amp; Warehousing</t>
  </si>
  <si>
    <t>Capital Outlay on Cooperation</t>
  </si>
  <si>
    <t>Capital Outlay on Other Agricultural Programmes</t>
  </si>
  <si>
    <t>Capital Account of Rural Development.</t>
  </si>
  <si>
    <t>Capital Outlay on Other Rural Development Programmes</t>
  </si>
  <si>
    <t>Capital Account of Special Area Programme</t>
  </si>
  <si>
    <t>Capital Outlay on Other Special Area Programmes</t>
  </si>
  <si>
    <t>Capital Account of Irrigation &amp;  Flood 
Control</t>
  </si>
  <si>
    <t>Capital Outlay on Flood Control Projects</t>
  </si>
  <si>
    <t>Capital Account of Energy</t>
  </si>
  <si>
    <t>Capital Outlay on Power Projects</t>
  </si>
  <si>
    <t>Capital Account of Industry  and Minerals</t>
  </si>
  <si>
    <t>Capital Outlay on Village &amp; Small Industries</t>
  </si>
  <si>
    <t>Capital Outlay on Non-Ferrous Mining and Metallurgical Industries</t>
  </si>
  <si>
    <t>Capital Outlay on Telecommunication and Electronic Industries</t>
  </si>
  <si>
    <t>Capital Outlay on Consumer  Industries</t>
  </si>
  <si>
    <t>Other Capital Outlay on Industries &amp;  
Minerals</t>
  </si>
  <si>
    <t>Capital Account of Transport</t>
  </si>
  <si>
    <t>Capital Outlay on Civil Aviation</t>
  </si>
  <si>
    <t>Capital Outlay on Roads  and Bridges</t>
  </si>
  <si>
    <t>Capital Outlay on Roads Transport</t>
  </si>
  <si>
    <t>Capital Account of Science Technology &amp; Environment</t>
  </si>
  <si>
    <t>Capital Outlay on Other Scientific and 
Environmental Research</t>
  </si>
  <si>
    <t>Capital Account of General Economic 
Services</t>
  </si>
  <si>
    <t>Capital Outlay on Tourism</t>
  </si>
  <si>
    <t>Capital Outlay on other General Economic 
Services</t>
  </si>
  <si>
    <t>Capital Account of General Economic Services</t>
  </si>
  <si>
    <t>CAPITAL EXPENDITURE OUTSIDE</t>
  </si>
  <si>
    <t>THE REVENUE ACCOUNT</t>
  </si>
  <si>
    <t>Internal Debt of the State  Government</t>
  </si>
  <si>
    <t xml:space="preserve">Loans and Advances from the Central 
Government </t>
  </si>
  <si>
    <t>Loans for Education, Sports, Art and Culture</t>
  </si>
  <si>
    <t>Loans for other General Economic Services</t>
  </si>
  <si>
    <t>DISBURSEMENT  (CAPITAL ACCOUNT)</t>
  </si>
  <si>
    <t>DISBURSEMENT (REVENUE ACCOUNT) 
(brought forward from page 9)</t>
  </si>
  <si>
    <t>CONSOLIDATED FUND OF SIKKIM - 
DISBURSEMENT</t>
  </si>
  <si>
    <t>2015-16</t>
  </si>
  <si>
    <t>Vigilance</t>
  </si>
  <si>
    <t>Actuals  
2013-14</t>
  </si>
  <si>
    <t>Revised 
Estimate 
2014-15</t>
  </si>
  <si>
    <t>Budget 
Estimate 
2015-16</t>
  </si>
  <si>
    <t>Customs</t>
  </si>
  <si>
    <t>Service Tax</t>
  </si>
  <si>
    <t>Cash Remittances and Adjustments between Officers
rendering accounts to the same Accounts officer</t>
  </si>
  <si>
    <t>STATE RECEIPTS  ( I+ II + III)</t>
  </si>
  <si>
    <t>Sinking Fund Investment Account</t>
  </si>
  <si>
    <t>Guarantee Redemption Fund - Investment Account</t>
  </si>
  <si>
    <t>Deposit under various Central and State Acts</t>
  </si>
  <si>
    <t>Deposits under Section 4 (a) of the Lottery 
(Regulation) Act, 1998</t>
  </si>
  <si>
    <t>Subvention from Central Reserve Fund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</si>
</sst>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0_)"/>
    <numFmt numFmtId="165" formatCode="00##"/>
    <numFmt numFmtId="166" formatCode="_-* #,##0.00\ _k_r_-;\-* #,##0.00\ _k_r_-;_-* &quot;-&quot;??\ _k_r_-;_-@_-"/>
    <numFmt numFmtId="167" formatCode="0###"/>
    <numFmt numFmtId="168" formatCode="0#"/>
  </numFmts>
  <fonts count="12">
    <font>
      <sz val="10"/>
      <name val="Courier"/>
      <family val="3"/>
    </font>
    <font>
      <sz val="10"/>
      <name val="Courier"/>
      <family val="3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u/>
      <sz val="10"/>
      <name val="Times New Roman"/>
      <family val="1"/>
    </font>
    <font>
      <sz val="10"/>
      <name val="Courier"/>
      <family val="3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166" fontId="8" fillId="0" borderId="0" applyFon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 applyAlignment="0"/>
    <xf numFmtId="0" fontId="1" fillId="0" borderId="0"/>
    <xf numFmtId="0" fontId="10" fillId="0" borderId="0"/>
    <xf numFmtId="43" fontId="8" fillId="0" borderId="0" applyFont="0" applyFill="0" applyBorder="0" applyAlignment="0" applyProtection="0"/>
  </cellStyleXfs>
  <cellXfs count="224">
    <xf numFmtId="0" fontId="0" fillId="0" borderId="0" xfId="0"/>
    <xf numFmtId="0" fontId="2" fillId="0" borderId="0" xfId="0" applyFont="1" applyFill="1" applyAlignment="1" applyProtection="1">
      <alignment vertical="top"/>
    </xf>
    <xf numFmtId="0" fontId="2" fillId="0" borderId="0" xfId="0" applyFont="1" applyFill="1" applyAlignment="1" applyProtection="1">
      <alignment horizontal="right" vertical="top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top"/>
    </xf>
    <xf numFmtId="0" fontId="2" fillId="0" borderId="1" xfId="0" applyFont="1" applyFill="1" applyBorder="1" applyAlignment="1" applyProtection="1">
      <alignment horizontal="right" vertical="top"/>
    </xf>
    <xf numFmtId="3" fontId="5" fillId="0" borderId="1" xfId="0" applyNumberFormat="1" applyFont="1" applyFill="1" applyBorder="1" applyAlignment="1" applyProtection="1">
      <alignment horizontal="right" vertical="center"/>
    </xf>
    <xf numFmtId="3" fontId="6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right" vertical="top"/>
    </xf>
    <xf numFmtId="3" fontId="2" fillId="0" borderId="0" xfId="0" applyNumberFormat="1" applyFont="1" applyFill="1" applyBorder="1" applyAlignment="1" applyProtection="1">
      <alignment horizontal="right"/>
    </xf>
    <xf numFmtId="3" fontId="2" fillId="0" borderId="0" xfId="0" quotePrefix="1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horizontal="right" vertical="top"/>
    </xf>
    <xf numFmtId="0" fontId="7" fillId="0" borderId="0" xfId="0" applyFont="1" applyFill="1" applyAlignment="1" applyProtection="1">
      <alignment horizontal="left" vertical="top" wrapText="1"/>
    </xf>
    <xf numFmtId="3" fontId="2" fillId="0" borderId="0" xfId="0" applyNumberFormat="1" applyFont="1" applyFill="1" applyAlignment="1" applyProtection="1">
      <alignment horizontal="right"/>
    </xf>
    <xf numFmtId="1" fontId="2" fillId="0" borderId="0" xfId="0" applyNumberFormat="1" applyFont="1" applyFill="1" applyAlignment="1" applyProtection="1">
      <alignment vertical="top"/>
    </xf>
    <xf numFmtId="165" fontId="7" fillId="0" borderId="0" xfId="2" applyNumberFormat="1" applyFont="1" applyFill="1" applyAlignment="1" applyProtection="1">
      <alignment horizontal="right" vertical="top"/>
    </xf>
    <xf numFmtId="1" fontId="2" fillId="0" borderId="0" xfId="2" applyNumberFormat="1" applyFont="1" applyFill="1" applyAlignment="1" applyProtection="1">
      <alignment horizontal="left" vertical="top" wrapText="1"/>
    </xf>
    <xf numFmtId="1" fontId="2" fillId="0" borderId="0" xfId="0" applyNumberFormat="1" applyFont="1" applyFill="1" applyAlignment="1" applyProtection="1">
      <alignment horizontal="right"/>
    </xf>
    <xf numFmtId="165" fontId="7" fillId="0" borderId="0" xfId="0" applyNumberFormat="1" applyFont="1" applyFill="1" applyAlignment="1" applyProtection="1">
      <alignment horizontal="right" vertical="top"/>
    </xf>
    <xf numFmtId="1" fontId="2" fillId="0" borderId="0" xfId="0" applyNumberFormat="1" applyFont="1" applyFill="1" applyAlignment="1" applyProtection="1">
      <alignment horizontal="left" vertical="top" wrapText="1"/>
    </xf>
    <xf numFmtId="1" fontId="2" fillId="0" borderId="0" xfId="2" applyNumberFormat="1" applyFont="1" applyFill="1" applyAlignment="1" applyProtection="1">
      <alignment vertical="top" wrapText="1"/>
    </xf>
    <xf numFmtId="1" fontId="7" fillId="0" borderId="0" xfId="0" applyNumberFormat="1" applyFont="1" applyFill="1" applyAlignment="1" applyProtection="1">
      <alignment horizontal="right" vertical="top"/>
    </xf>
    <xf numFmtId="1" fontId="7" fillId="0" borderId="0" xfId="0" applyNumberFormat="1" applyFont="1" applyFill="1" applyAlignment="1" applyProtection="1">
      <alignment horizontal="left" vertical="top" wrapText="1"/>
    </xf>
    <xf numFmtId="1" fontId="2" fillId="0" borderId="3" xfId="0" applyNumberFormat="1" applyFont="1" applyFill="1" applyBorder="1" applyAlignment="1" applyProtection="1">
      <alignment horizontal="right"/>
    </xf>
    <xf numFmtId="1" fontId="2" fillId="0" borderId="0" xfId="0" applyNumberFormat="1" applyFont="1" applyFill="1" applyAlignment="1" applyProtection="1">
      <alignment horizontal="right" vertical="top"/>
    </xf>
    <xf numFmtId="1" fontId="2" fillId="0" borderId="0" xfId="0" applyNumberFormat="1" applyFont="1" applyFill="1" applyBorder="1" applyAlignment="1" applyProtection="1">
      <alignment horizontal="right"/>
    </xf>
    <xf numFmtId="0" fontId="2" fillId="0" borderId="0" xfId="1" applyNumberFormat="1" applyFont="1" applyFill="1" applyAlignment="1" applyProtection="1">
      <alignment horizontal="right" wrapText="1"/>
    </xf>
    <xf numFmtId="1" fontId="7" fillId="0" borderId="0" xfId="0" quotePrefix="1" applyNumberFormat="1" applyFont="1" applyFill="1" applyAlignment="1" applyProtection="1">
      <alignment horizontal="right" vertical="top"/>
    </xf>
    <xf numFmtId="1" fontId="2" fillId="0" borderId="4" xfId="0" applyNumberFormat="1" applyFont="1" applyFill="1" applyBorder="1" applyAlignment="1" applyProtection="1">
      <alignment vertical="top"/>
    </xf>
    <xf numFmtId="1" fontId="7" fillId="0" borderId="4" xfId="0" applyNumberFormat="1" applyFont="1" applyFill="1" applyBorder="1" applyAlignment="1" applyProtection="1">
      <alignment horizontal="right" vertical="top"/>
    </xf>
    <xf numFmtId="1" fontId="7" fillId="0" borderId="4" xfId="0" applyNumberFormat="1" applyFont="1" applyFill="1" applyBorder="1" applyAlignment="1" applyProtection="1">
      <alignment horizontal="left" vertical="top" wrapText="1"/>
    </xf>
    <xf numFmtId="1" fontId="7" fillId="0" borderId="0" xfId="0" applyNumberFormat="1" applyFont="1" applyFill="1" applyAlignment="1" applyProtection="1">
      <alignment vertical="top" wrapText="1"/>
    </xf>
    <xf numFmtId="1" fontId="2" fillId="0" borderId="0" xfId="0" applyNumberFormat="1" applyFont="1" applyFill="1" applyAlignment="1" applyProtection="1">
      <alignment vertical="top" wrapText="1"/>
    </xf>
    <xf numFmtId="1" fontId="7" fillId="0" borderId="0" xfId="0" applyNumberFormat="1" applyFont="1" applyFill="1" applyAlignment="1" applyProtection="1">
      <alignment vertical="top"/>
    </xf>
    <xf numFmtId="1" fontId="2" fillId="0" borderId="0" xfId="0" applyNumberFormat="1" applyFont="1" applyFill="1" applyAlignment="1" applyProtection="1">
      <alignment horizontal="left" vertical="top"/>
    </xf>
    <xf numFmtId="1" fontId="2" fillId="0" borderId="0" xfId="0" applyNumberFormat="1" applyFont="1" applyFill="1" applyBorder="1" applyAlignment="1" applyProtection="1">
      <alignment vertical="top"/>
    </xf>
    <xf numFmtId="1" fontId="7" fillId="0" borderId="0" xfId="0" applyNumberFormat="1" applyFont="1" applyFill="1" applyBorder="1" applyAlignment="1" applyProtection="1">
      <alignment horizontal="right" vertical="top"/>
    </xf>
    <xf numFmtId="1" fontId="7" fillId="0" borderId="0" xfId="0" applyNumberFormat="1" applyFont="1" applyFill="1" applyBorder="1" applyAlignment="1" applyProtection="1">
      <alignment horizontal="left" vertical="top"/>
    </xf>
    <xf numFmtId="167" fontId="7" fillId="0" borderId="0" xfId="0" applyNumberFormat="1" applyFont="1" applyFill="1" applyAlignment="1" applyProtection="1">
      <alignment horizontal="right" vertical="top"/>
    </xf>
    <xf numFmtId="167" fontId="7" fillId="0" borderId="0" xfId="2" applyNumberFormat="1" applyFont="1" applyFill="1" applyAlignment="1" applyProtection="1">
      <alignment horizontal="right" vertical="top"/>
    </xf>
    <xf numFmtId="167" fontId="7" fillId="0" borderId="0" xfId="0" applyNumberFormat="1" applyFont="1" applyFill="1" applyBorder="1" applyAlignment="1" applyProtection="1">
      <alignment horizontal="right" vertical="top"/>
    </xf>
    <xf numFmtId="1" fontId="2" fillId="0" borderId="0" xfId="0" applyNumberFormat="1" applyFont="1" applyFill="1" applyBorder="1" applyAlignment="1" applyProtection="1">
      <alignment horizontal="left" vertical="top" wrapText="1"/>
    </xf>
    <xf numFmtId="1" fontId="2" fillId="0" borderId="0" xfId="0" applyNumberFormat="1" applyFont="1" applyFill="1" applyBorder="1" applyAlignment="1" applyProtection="1">
      <alignment horizontal="right" vertical="top"/>
    </xf>
    <xf numFmtId="1" fontId="7" fillId="0" borderId="0" xfId="0" applyNumberFormat="1" applyFont="1" applyFill="1" applyBorder="1" applyAlignment="1" applyProtection="1">
      <alignment horizontal="left" vertical="top" wrapText="1"/>
    </xf>
    <xf numFmtId="165" fontId="7" fillId="0" borderId="0" xfId="2" applyNumberFormat="1" applyFont="1" applyFill="1" applyBorder="1" applyAlignment="1" applyProtection="1">
      <alignment horizontal="right" vertical="top" wrapText="1"/>
    </xf>
    <xf numFmtId="0" fontId="2" fillId="0" borderId="0" xfId="2" applyNumberFormat="1" applyFont="1" applyFill="1" applyBorder="1" applyAlignment="1" applyProtection="1">
      <alignment horizontal="left" vertical="top" wrapText="1"/>
    </xf>
    <xf numFmtId="166" fontId="2" fillId="0" borderId="0" xfId="1" applyFont="1" applyFill="1" applyBorder="1" applyAlignment="1" applyProtection="1">
      <alignment horizontal="right" wrapText="1"/>
    </xf>
    <xf numFmtId="1" fontId="7" fillId="0" borderId="0" xfId="0" quotePrefix="1" applyNumberFormat="1" applyFont="1" applyFill="1" applyBorder="1" applyAlignment="1" applyProtection="1">
      <alignment horizontal="right" vertical="top"/>
    </xf>
    <xf numFmtId="1" fontId="2" fillId="0" borderId="1" xfId="0" applyNumberFormat="1" applyFont="1" applyFill="1" applyBorder="1" applyAlignment="1" applyProtection="1">
      <alignment vertical="top"/>
    </xf>
    <xf numFmtId="1" fontId="2" fillId="0" borderId="1" xfId="0" applyNumberFormat="1" applyFont="1" applyFill="1" applyBorder="1" applyAlignment="1" applyProtection="1">
      <alignment horizontal="right" vertical="top"/>
    </xf>
    <xf numFmtId="1" fontId="7" fillId="0" borderId="1" xfId="0" applyNumberFormat="1" applyFont="1" applyFill="1" applyBorder="1" applyAlignment="1" applyProtection="1">
      <alignment horizontal="left" vertical="top" wrapText="1"/>
    </xf>
    <xf numFmtId="1" fontId="2" fillId="0" borderId="5" xfId="0" applyNumberFormat="1" applyFont="1" applyFill="1" applyBorder="1" applyAlignment="1" applyProtection="1">
      <alignment horizontal="right"/>
    </xf>
    <xf numFmtId="1" fontId="2" fillId="0" borderId="0" xfId="0" applyNumberFormat="1" applyFont="1" applyFill="1" applyAlignment="1" applyProtection="1">
      <alignment horizontal="right" vertical="center"/>
    </xf>
    <xf numFmtId="1" fontId="2" fillId="0" borderId="1" xfId="0" applyNumberFormat="1" applyFont="1" applyFill="1" applyBorder="1" applyAlignment="1" applyProtection="1">
      <alignment horizontal="right" vertical="center"/>
    </xf>
    <xf numFmtId="1" fontId="5" fillId="0" borderId="1" xfId="0" applyNumberFormat="1" applyFont="1" applyFill="1" applyBorder="1" applyAlignment="1" applyProtection="1">
      <alignment horizontal="right" vertical="center"/>
    </xf>
    <xf numFmtId="1" fontId="2" fillId="0" borderId="0" xfId="0" applyNumberFormat="1" applyFont="1" applyFill="1" applyBorder="1" applyAlignment="1" applyProtection="1">
      <alignment horizontal="right" vertical="center"/>
    </xf>
    <xf numFmtId="1" fontId="7" fillId="0" borderId="0" xfId="0" applyNumberFormat="1" applyFont="1" applyFill="1" applyAlignment="1" applyProtection="1">
      <alignment horizontal="left" vertical="top"/>
    </xf>
    <xf numFmtId="166" fontId="2" fillId="0" borderId="0" xfId="1" applyFont="1" applyFill="1" applyAlignment="1" applyProtection="1">
      <alignment horizontal="right" vertical="center" wrapText="1"/>
    </xf>
    <xf numFmtId="0" fontId="2" fillId="0" borderId="0" xfId="1" applyNumberFormat="1" applyFont="1" applyFill="1" applyAlignment="1" applyProtection="1">
      <alignment horizontal="right" vertical="center" wrapText="1"/>
    </xf>
    <xf numFmtId="1" fontId="7" fillId="0" borderId="1" xfId="0" applyNumberFormat="1" applyFont="1" applyFill="1" applyBorder="1" applyAlignment="1" applyProtection="1">
      <alignment horizontal="right" vertical="top"/>
    </xf>
    <xf numFmtId="1" fontId="7" fillId="0" borderId="0" xfId="0" applyNumberFormat="1" applyFont="1" applyFill="1" applyAlignment="1" applyProtection="1">
      <alignment horizontal="right" vertical="top" wrapText="1"/>
    </xf>
    <xf numFmtId="1" fontId="2" fillId="0" borderId="0" xfId="0" applyNumberFormat="1" applyFont="1" applyFill="1" applyAlignment="1" applyProtection="1">
      <alignment horizontal="right" wrapText="1"/>
    </xf>
    <xf numFmtId="0" fontId="2" fillId="0" borderId="0" xfId="3" applyNumberFormat="1" applyFont="1" applyFill="1" applyBorder="1" applyAlignment="1" applyProtection="1">
      <alignment horizontal="left" vertical="top" wrapText="1"/>
    </xf>
    <xf numFmtId="166" fontId="2" fillId="0" borderId="0" xfId="1" applyFont="1" applyFill="1" applyAlignment="1" applyProtection="1">
      <alignment horizontal="right" wrapText="1"/>
    </xf>
    <xf numFmtId="0" fontId="2" fillId="0" borderId="0" xfId="3" applyFont="1" applyFill="1" applyBorder="1" applyAlignment="1" applyProtection="1">
      <alignment horizontal="left" vertical="top" wrapText="1"/>
    </xf>
    <xf numFmtId="0" fontId="2" fillId="0" borderId="0" xfId="4" applyFont="1" applyFill="1" applyBorder="1" applyAlignment="1" applyProtection="1">
      <alignment horizontal="left" vertical="top" wrapText="1"/>
    </xf>
    <xf numFmtId="0" fontId="7" fillId="0" borderId="0" xfId="3" applyFont="1" applyFill="1" applyBorder="1" applyAlignment="1">
      <alignment horizontal="right" vertical="top" wrapText="1"/>
    </xf>
    <xf numFmtId="1" fontId="2" fillId="0" borderId="0" xfId="0" applyNumberFormat="1" applyFont="1" applyFill="1" applyAlignment="1" applyProtection="1">
      <alignment horizontal="right" vertical="top" wrapText="1"/>
    </xf>
    <xf numFmtId="1" fontId="2" fillId="0" borderId="3" xfId="0" applyNumberFormat="1" applyFont="1" applyFill="1" applyBorder="1" applyAlignment="1" applyProtection="1">
      <alignment horizontal="right" wrapText="1"/>
    </xf>
    <xf numFmtId="1" fontId="2" fillId="0" borderId="0" xfId="0" applyNumberFormat="1" applyFont="1" applyFill="1" applyBorder="1" applyAlignment="1" applyProtection="1">
      <alignment horizontal="right" wrapText="1"/>
    </xf>
    <xf numFmtId="1" fontId="2" fillId="0" borderId="6" xfId="0" applyNumberFormat="1" applyFont="1" applyFill="1" applyBorder="1" applyAlignment="1" applyProtection="1">
      <alignment horizontal="right" wrapText="1"/>
    </xf>
    <xf numFmtId="1" fontId="2" fillId="0" borderId="1" xfId="0" applyNumberFormat="1" applyFont="1" applyFill="1" applyBorder="1" applyAlignment="1" applyProtection="1">
      <alignment vertical="top" wrapText="1"/>
    </xf>
    <xf numFmtId="1" fontId="2" fillId="0" borderId="1" xfId="0" applyNumberFormat="1" applyFont="1" applyFill="1" applyBorder="1" applyAlignment="1" applyProtection="1">
      <alignment horizontal="right" vertical="top" wrapText="1"/>
    </xf>
    <xf numFmtId="1" fontId="2" fillId="0" borderId="5" xfId="0" applyNumberFormat="1" applyFont="1" applyFill="1" applyBorder="1" applyAlignment="1" applyProtection="1">
      <alignment horizontal="right" wrapText="1"/>
    </xf>
    <xf numFmtId="1" fontId="2" fillId="0" borderId="0" xfId="0" applyNumberFormat="1" applyFont="1" applyFill="1" applyAlignment="1" applyProtection="1">
      <alignment horizontal="right" vertical="center" wrapText="1"/>
    </xf>
    <xf numFmtId="1" fontId="2" fillId="0" borderId="1" xfId="0" applyNumberFormat="1" applyFont="1" applyFill="1" applyBorder="1" applyAlignment="1" applyProtection="1">
      <alignment horizontal="right" vertical="center" wrapText="1"/>
    </xf>
    <xf numFmtId="1" fontId="5" fillId="0" borderId="1" xfId="0" applyNumberFormat="1" applyFont="1" applyFill="1" applyBorder="1" applyAlignment="1" applyProtection="1">
      <alignment horizontal="right" vertical="center" wrapText="1"/>
    </xf>
    <xf numFmtId="1" fontId="2" fillId="0" borderId="0" xfId="0" applyNumberFormat="1" applyFont="1" applyFill="1" applyBorder="1" applyAlignment="1" applyProtection="1">
      <alignment vertical="top" wrapText="1"/>
    </xf>
    <xf numFmtId="1" fontId="2" fillId="0" borderId="0" xfId="0" applyNumberFormat="1" applyFont="1" applyFill="1" applyBorder="1" applyAlignment="1" applyProtection="1">
      <alignment horizontal="right" vertical="top" wrapText="1"/>
    </xf>
    <xf numFmtId="1" fontId="2" fillId="0" borderId="0" xfId="0" applyNumberFormat="1" applyFont="1" applyFill="1" applyBorder="1" applyAlignment="1" applyProtection="1">
      <alignment horizontal="right" vertical="center" wrapText="1"/>
    </xf>
    <xf numFmtId="166" fontId="2" fillId="0" borderId="3" xfId="1" applyFont="1" applyFill="1" applyBorder="1" applyAlignment="1" applyProtection="1">
      <alignment horizontal="right" vertical="center" wrapText="1"/>
    </xf>
    <xf numFmtId="0" fontId="2" fillId="0" borderId="3" xfId="1" applyNumberFormat="1" applyFont="1" applyFill="1" applyBorder="1" applyAlignment="1" applyProtection="1">
      <alignment horizontal="right" vertical="center" wrapText="1"/>
    </xf>
    <xf numFmtId="1" fontId="2" fillId="0" borderId="0" xfId="0" applyNumberFormat="1" applyFont="1" applyFill="1" applyAlignment="1" applyProtection="1">
      <alignment horizontal="center" vertical="top" wrapText="1"/>
    </xf>
    <xf numFmtId="1" fontId="7" fillId="0" borderId="1" xfId="0" applyNumberFormat="1" applyFont="1" applyFill="1" applyBorder="1" applyAlignment="1" applyProtection="1">
      <alignment horizontal="right" vertical="top" wrapText="1"/>
    </xf>
    <xf numFmtId="1" fontId="7" fillId="0" borderId="1" xfId="0" applyNumberFormat="1" applyFont="1" applyFill="1" applyBorder="1" applyAlignment="1" applyProtection="1">
      <alignment vertical="top" wrapText="1"/>
    </xf>
    <xf numFmtId="166" fontId="2" fillId="0" borderId="5" xfId="1" applyFont="1" applyFill="1" applyBorder="1" applyAlignment="1" applyProtection="1">
      <alignment horizontal="right" vertical="center" wrapText="1"/>
    </xf>
    <xf numFmtId="0" fontId="2" fillId="0" borderId="5" xfId="1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center" vertical="top"/>
    </xf>
    <xf numFmtId="3" fontId="2" fillId="0" borderId="0" xfId="0" applyNumberFormat="1" applyFont="1" applyFill="1" applyBorder="1" applyAlignment="1" applyProtection="1">
      <alignment horizontal="right" vertical="center"/>
    </xf>
    <xf numFmtId="49" fontId="7" fillId="0" borderId="0" xfId="0" applyNumberFormat="1" applyFont="1" applyFill="1" applyAlignment="1" applyProtection="1">
      <alignment horizontal="right" vertical="top" wrapText="1"/>
    </xf>
    <xf numFmtId="1" fontId="2" fillId="0" borderId="0" xfId="0" quotePrefix="1" applyNumberFormat="1" applyFont="1" applyFill="1" applyAlignment="1" applyProtection="1">
      <alignment horizontal="right" vertical="top" wrapText="1"/>
    </xf>
    <xf numFmtId="0" fontId="2" fillId="0" borderId="3" xfId="1" applyNumberFormat="1" applyFont="1" applyFill="1" applyBorder="1" applyAlignment="1" applyProtection="1">
      <alignment horizontal="right" wrapText="1"/>
    </xf>
    <xf numFmtId="1" fontId="7" fillId="0" borderId="0" xfId="0" applyNumberFormat="1" applyFont="1" applyFill="1" applyBorder="1" applyAlignment="1" applyProtection="1">
      <alignment horizontal="right" vertical="top" wrapText="1"/>
    </xf>
    <xf numFmtId="1" fontId="2" fillId="0" borderId="4" xfId="0" applyNumberFormat="1" applyFont="1" applyFill="1" applyBorder="1" applyAlignment="1" applyProtection="1">
      <alignment vertical="top" wrapText="1"/>
    </xf>
    <xf numFmtId="1" fontId="7" fillId="0" borderId="4" xfId="0" applyNumberFormat="1" applyFont="1" applyFill="1" applyBorder="1" applyAlignment="1" applyProtection="1">
      <alignment horizontal="right" vertical="top" wrapText="1"/>
    </xf>
    <xf numFmtId="1" fontId="2" fillId="0" borderId="4" xfId="0" applyNumberFormat="1" applyFont="1" applyFill="1" applyBorder="1" applyAlignment="1" applyProtection="1">
      <alignment horizontal="left" vertical="top" wrapText="1"/>
    </xf>
    <xf numFmtId="1" fontId="7" fillId="0" borderId="0" xfId="0" quotePrefix="1" applyNumberFormat="1" applyFont="1" applyFill="1" applyAlignment="1" applyProtection="1">
      <alignment horizontal="right" vertical="top" wrapText="1"/>
    </xf>
    <xf numFmtId="0" fontId="7" fillId="0" borderId="0" xfId="2" applyNumberFormat="1" applyFont="1" applyFill="1" applyAlignment="1" applyProtection="1">
      <alignment horizontal="right" vertical="top" wrapText="1"/>
    </xf>
    <xf numFmtId="0" fontId="2" fillId="0" borderId="0" xfId="2" applyNumberFormat="1" applyFont="1" applyFill="1" applyAlignment="1" applyProtection="1">
      <alignment vertical="top" wrapText="1"/>
    </xf>
    <xf numFmtId="1" fontId="2" fillId="0" borderId="4" xfId="2" applyNumberFormat="1" applyFont="1" applyFill="1" applyBorder="1" applyAlignment="1" applyProtection="1">
      <alignment horizontal="right" wrapText="1"/>
    </xf>
    <xf numFmtId="1" fontId="7" fillId="0" borderId="0" xfId="0" applyNumberFormat="1" applyFont="1" applyFill="1" applyAlignment="1" applyProtection="1">
      <alignment horizontal="right" wrapText="1"/>
    </xf>
    <xf numFmtId="1" fontId="7" fillId="0" borderId="3" xfId="0" applyNumberFormat="1" applyFont="1" applyFill="1" applyBorder="1" applyAlignment="1" applyProtection="1">
      <alignment horizontal="right" wrapText="1"/>
    </xf>
    <xf numFmtId="1" fontId="7" fillId="0" borderId="0" xfId="0" applyNumberFormat="1" applyFont="1" applyFill="1" applyBorder="1" applyAlignment="1" applyProtection="1">
      <alignment horizontal="right" wrapText="1"/>
    </xf>
    <xf numFmtId="1" fontId="7" fillId="0" borderId="5" xfId="0" applyNumberFormat="1" applyFont="1" applyFill="1" applyBorder="1" applyAlignment="1" applyProtection="1">
      <alignment horizontal="right" wrapText="1"/>
    </xf>
    <xf numFmtId="1" fontId="2" fillId="0" borderId="0" xfId="0" quotePrefix="1" applyNumberFormat="1" applyFont="1" applyFill="1" applyBorder="1" applyAlignment="1" applyProtection="1">
      <alignment horizontal="right" vertical="center" wrapText="1"/>
    </xf>
    <xf numFmtId="168" fontId="2" fillId="0" borderId="0" xfId="0" applyNumberFormat="1" applyFont="1" applyFill="1" applyAlignment="1" applyProtection="1">
      <alignment horizontal="right" vertical="top" wrapText="1"/>
    </xf>
    <xf numFmtId="0" fontId="2" fillId="0" borderId="0" xfId="1" applyNumberFormat="1" applyFont="1" applyFill="1" applyBorder="1" applyAlignment="1" applyProtection="1">
      <alignment horizontal="right" wrapText="1"/>
    </xf>
    <xf numFmtId="168" fontId="2" fillId="0" borderId="0" xfId="0" applyNumberFormat="1" applyFont="1" applyFill="1" applyBorder="1" applyAlignment="1" applyProtection="1">
      <alignment horizontal="right" vertical="top" wrapText="1"/>
    </xf>
    <xf numFmtId="168" fontId="2" fillId="0" borderId="0" xfId="2" applyNumberFormat="1" applyFont="1" applyFill="1" applyBorder="1" applyAlignment="1" applyProtection="1">
      <alignment horizontal="right" vertical="top" wrapText="1"/>
    </xf>
    <xf numFmtId="0" fontId="2" fillId="0" borderId="0" xfId="2" applyNumberFormat="1" applyFont="1" applyFill="1" applyBorder="1" applyAlignment="1" applyProtection="1">
      <alignment vertical="top" wrapText="1"/>
    </xf>
    <xf numFmtId="168" fontId="2" fillId="0" borderId="4" xfId="2" applyNumberFormat="1" applyFont="1" applyFill="1" applyBorder="1" applyAlignment="1" applyProtection="1">
      <alignment horizontal="right" vertical="top" wrapText="1"/>
    </xf>
    <xf numFmtId="0" fontId="2" fillId="0" borderId="4" xfId="4" applyFont="1" applyFill="1" applyBorder="1" applyAlignment="1" applyProtection="1">
      <alignment horizontal="left" vertical="top" wrapText="1"/>
    </xf>
    <xf numFmtId="0" fontId="2" fillId="0" borderId="4" xfId="1" applyNumberFormat="1" applyFont="1" applyFill="1" applyBorder="1" applyAlignment="1" applyProtection="1">
      <alignment horizontal="right" wrapText="1"/>
    </xf>
    <xf numFmtId="0" fontId="2" fillId="0" borderId="0" xfId="1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wrapText="1"/>
    </xf>
    <xf numFmtId="0" fontId="2" fillId="0" borderId="0" xfId="0" applyNumberFormat="1" applyFont="1" applyFill="1" applyAlignment="1" applyProtection="1">
      <alignment horizontal="right" wrapText="1"/>
    </xf>
    <xf numFmtId="166" fontId="2" fillId="0" borderId="3" xfId="1" applyFont="1" applyFill="1" applyBorder="1" applyAlignment="1" applyProtection="1">
      <alignment horizontal="right" wrapText="1"/>
    </xf>
    <xf numFmtId="0" fontId="2" fillId="0" borderId="0" xfId="0" applyNumberFormat="1" applyFont="1" applyFill="1" applyBorder="1" applyAlignment="1" applyProtection="1">
      <alignment horizontal="right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1" fontId="7" fillId="0" borderId="0" xfId="0" applyNumberFormat="1" applyFont="1" applyFill="1" applyAlignment="1" applyProtection="1">
      <alignment horizontal="center" vertical="top" wrapText="1"/>
    </xf>
    <xf numFmtId="3" fontId="2" fillId="0" borderId="0" xfId="0" applyNumberFormat="1" applyFont="1" applyFill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1" applyNumberFormat="1" applyFont="1" applyFill="1" applyBorder="1" applyAlignment="1" applyProtection="1"/>
    <xf numFmtId="166" fontId="2" fillId="0" borderId="1" xfId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/>
    </xf>
    <xf numFmtId="0" fontId="6" fillId="0" borderId="1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166" fontId="2" fillId="0" borderId="1" xfId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0" fontId="2" fillId="0" borderId="0" xfId="1" applyNumberFormat="1" applyFont="1" applyFill="1" applyBorder="1" applyAlignment="1" applyProtection="1">
      <alignment horizontal="right"/>
    </xf>
    <xf numFmtId="166" fontId="2" fillId="0" borderId="0" xfId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Alignment="1" applyProtection="1">
      <alignment vertical="top"/>
    </xf>
    <xf numFmtId="0" fontId="7" fillId="0" borderId="0" xfId="0" applyNumberFormat="1" applyFont="1" applyFill="1" applyAlignment="1" applyProtection="1">
      <alignment horizontal="right" vertical="top"/>
    </xf>
    <xf numFmtId="0" fontId="9" fillId="0" borderId="0" xfId="0" applyNumberFormat="1" applyFont="1" applyFill="1" applyAlignment="1" applyProtection="1">
      <alignment horizontal="left" vertical="top" wrapText="1"/>
    </xf>
    <xf numFmtId="0" fontId="2" fillId="0" borderId="0" xfId="1" applyNumberFormat="1" applyFont="1" applyFill="1" applyAlignment="1" applyProtection="1">
      <alignment horizontal="center"/>
    </xf>
    <xf numFmtId="166" fontId="2" fillId="0" borderId="0" xfId="1" applyFont="1" applyFill="1" applyAlignment="1" applyProtection="1"/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/>
    <xf numFmtId="0" fontId="7" fillId="0" borderId="0" xfId="0" applyNumberFormat="1" applyFont="1" applyFill="1" applyAlignment="1" applyProtection="1">
      <alignment horizontal="left" vertical="top" wrapText="1"/>
    </xf>
    <xf numFmtId="0" fontId="2" fillId="0" borderId="0" xfId="1" applyNumberFormat="1" applyFont="1" applyFill="1" applyAlignment="1" applyProtection="1">
      <alignment horizontal="center" wrapText="1"/>
    </xf>
    <xf numFmtId="166" fontId="2" fillId="0" borderId="0" xfId="1" applyFont="1" applyFill="1" applyAlignment="1" applyProtection="1">
      <alignment wrapText="1"/>
    </xf>
    <xf numFmtId="0" fontId="2" fillId="0" borderId="0" xfId="0" applyNumberFormat="1" applyFont="1" applyFill="1" applyAlignment="1" applyProtection="1">
      <alignment horizontal="center" wrapText="1"/>
    </xf>
    <xf numFmtId="0" fontId="2" fillId="0" borderId="0" xfId="0" applyNumberFormat="1" applyFont="1" applyFill="1" applyAlignment="1" applyProtection="1">
      <alignment wrapText="1"/>
    </xf>
    <xf numFmtId="0" fontId="2" fillId="0" borderId="0" xfId="0" applyNumberFormat="1" applyFont="1" applyFill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right" wrapText="1"/>
    </xf>
    <xf numFmtId="0" fontId="2" fillId="0" borderId="0" xfId="0" applyNumberFormat="1" applyFont="1" applyFill="1" applyAlignment="1" applyProtection="1">
      <alignment horizontal="right" vertical="top"/>
    </xf>
    <xf numFmtId="0" fontId="2" fillId="0" borderId="0" xfId="1" applyNumberFormat="1" applyFont="1" applyFill="1" applyAlignment="1" applyProtection="1">
      <alignment wrapText="1"/>
    </xf>
    <xf numFmtId="166" fontId="2" fillId="0" borderId="4" xfId="1" applyFont="1" applyFill="1" applyBorder="1" applyAlignment="1" applyProtection="1">
      <alignment horizontal="right" wrapText="1"/>
    </xf>
    <xf numFmtId="0" fontId="2" fillId="0" borderId="4" xfId="0" applyNumberFormat="1" applyFont="1" applyFill="1" applyBorder="1" applyAlignment="1" applyProtection="1">
      <alignment horizontal="right" wrapText="1"/>
    </xf>
    <xf numFmtId="0" fontId="7" fillId="0" borderId="0" xfId="0" applyNumberFormat="1" applyFont="1" applyFill="1" applyBorder="1" applyAlignment="1" applyProtection="1">
      <alignment horizontal="right" vertical="top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quotePrefix="1" applyNumberFormat="1" applyFont="1" applyFill="1" applyBorder="1" applyAlignment="1" applyProtection="1">
      <alignment horizontal="right" vertical="top"/>
    </xf>
    <xf numFmtId="0" fontId="2" fillId="0" borderId="4" xfId="0" applyNumberFormat="1" applyFont="1" applyFill="1" applyBorder="1" applyAlignment="1" applyProtection="1">
      <alignment vertical="top"/>
    </xf>
    <xf numFmtId="0" fontId="7" fillId="0" borderId="4" xfId="0" applyNumberFormat="1" applyFont="1" applyFill="1" applyBorder="1" applyAlignment="1" applyProtection="1">
      <alignment horizontal="right" vertical="top"/>
    </xf>
    <xf numFmtId="0" fontId="2" fillId="0" borderId="4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2" fillId="0" borderId="5" xfId="1" applyNumberFormat="1" applyFont="1" applyFill="1" applyBorder="1" applyAlignment="1" applyProtection="1">
      <alignment horizontal="right" wrapText="1"/>
    </xf>
    <xf numFmtId="0" fontId="2" fillId="0" borderId="5" xfId="0" applyNumberFormat="1" applyFont="1" applyFill="1" applyBorder="1" applyAlignment="1" applyProtection="1">
      <alignment horizontal="right" wrapText="1"/>
    </xf>
    <xf numFmtId="0" fontId="2" fillId="0" borderId="2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right" vertical="top"/>
    </xf>
    <xf numFmtId="0" fontId="2" fillId="0" borderId="0" xfId="0" quotePrefix="1" applyNumberFormat="1" applyFont="1" applyFill="1" applyAlignment="1" applyProtection="1">
      <alignment horizontal="right" vertical="top"/>
    </xf>
    <xf numFmtId="0" fontId="7" fillId="0" borderId="4" xfId="0" applyNumberFormat="1" applyFont="1" applyFill="1" applyBorder="1" applyAlignment="1">
      <alignment horizontal="right" vertical="top"/>
    </xf>
    <xf numFmtId="0" fontId="2" fillId="0" borderId="4" xfId="0" applyNumberFormat="1" applyFont="1" applyFill="1" applyBorder="1" applyAlignment="1">
      <alignment horizontal="left" vertical="top" wrapText="1"/>
    </xf>
    <xf numFmtId="0" fontId="7" fillId="0" borderId="0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0" xfId="3" applyNumberFormat="1" applyFont="1" applyFill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right" vertical="top" wrapText="1"/>
    </xf>
    <xf numFmtId="0" fontId="7" fillId="0" borderId="0" xfId="0" applyNumberFormat="1" applyFont="1" applyFill="1" applyAlignment="1" applyProtection="1">
      <alignment horizontal="right" vertical="top" wrapText="1"/>
    </xf>
    <xf numFmtId="0" fontId="7" fillId="0" borderId="0" xfId="5" applyNumberFormat="1" applyFont="1" applyFill="1" applyAlignment="1">
      <alignment horizontal="right" vertical="top" wrapText="1"/>
    </xf>
    <xf numFmtId="0" fontId="2" fillId="0" borderId="0" xfId="5" applyNumberFormat="1" applyFont="1" applyFill="1" applyAlignment="1" applyProtection="1">
      <alignment horizontal="left" vertical="top" wrapText="1"/>
    </xf>
    <xf numFmtId="0" fontId="7" fillId="0" borderId="0" xfId="4" applyNumberFormat="1" applyFont="1" applyFill="1" applyBorder="1" applyAlignment="1">
      <alignment horizontal="right" vertical="top" wrapText="1"/>
    </xf>
    <xf numFmtId="0" fontId="2" fillId="0" borderId="0" xfId="4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right" vertical="top"/>
    </xf>
    <xf numFmtId="0" fontId="2" fillId="0" borderId="0" xfId="1" applyNumberFormat="1" applyFont="1" applyFill="1" applyAlignment="1" applyProtection="1"/>
    <xf numFmtId="0" fontId="2" fillId="0" borderId="3" xfId="0" applyNumberFormat="1" applyFont="1" applyFill="1" applyBorder="1" applyAlignment="1" applyProtection="1">
      <alignment horizontal="right"/>
    </xf>
    <xf numFmtId="0" fontId="2" fillId="0" borderId="5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7" fillId="0" borderId="0" xfId="4" applyFont="1" applyFill="1" applyAlignment="1">
      <alignment horizontal="right"/>
    </xf>
    <xf numFmtId="0" fontId="2" fillId="0" borderId="0" xfId="4" applyFont="1" applyFill="1" applyBorder="1" applyAlignment="1" applyProtection="1">
      <alignment horizontal="left"/>
    </xf>
    <xf numFmtId="0" fontId="7" fillId="0" borderId="0" xfId="3" applyFont="1" applyFill="1" applyBorder="1" applyAlignment="1">
      <alignment horizontal="right" vertical="top"/>
    </xf>
    <xf numFmtId="0" fontId="7" fillId="0" borderId="0" xfId="3" applyFont="1" applyFill="1" applyAlignment="1" applyProtection="1">
      <alignment horizontal="justify" vertical="justify"/>
    </xf>
    <xf numFmtId="0" fontId="2" fillId="2" borderId="0" xfId="0" applyNumberFormat="1" applyFont="1" applyFill="1" applyAlignment="1" applyProtection="1">
      <alignment vertical="center"/>
    </xf>
    <xf numFmtId="1" fontId="11" fillId="0" borderId="0" xfId="0" applyNumberFormat="1" applyFont="1" applyFill="1" applyAlignment="1" applyProtection="1">
      <alignment horizontal="right" vertical="center"/>
    </xf>
    <xf numFmtId="0" fontId="7" fillId="0" borderId="0" xfId="3" applyNumberFormat="1" applyFont="1" applyFill="1" applyBorder="1" applyAlignment="1">
      <alignment horizontal="right" vertical="top" wrapText="1"/>
    </xf>
    <xf numFmtId="1" fontId="2" fillId="0" borderId="4" xfId="1" applyNumberFormat="1" applyFont="1" applyFill="1" applyBorder="1" applyAlignment="1" applyProtection="1">
      <alignment horizontal="right" wrapText="1"/>
    </xf>
    <xf numFmtId="0" fontId="2" fillId="0" borderId="0" xfId="6" applyNumberFormat="1" applyFont="1" applyFill="1" applyBorder="1" applyAlignment="1" applyProtection="1">
      <alignment horizontal="left" vertical="top" wrapText="1"/>
    </xf>
    <xf numFmtId="0" fontId="2" fillId="0" borderId="6" xfId="1" applyNumberFormat="1" applyFont="1" applyFill="1" applyBorder="1" applyAlignment="1" applyProtection="1">
      <alignment horizontal="right" wrapText="1"/>
    </xf>
    <xf numFmtId="1" fontId="2" fillId="0" borderId="4" xfId="0" applyNumberFormat="1" applyFont="1" applyFill="1" applyBorder="1" applyAlignment="1" applyProtection="1">
      <alignment horizontal="right" vertical="top" wrapText="1"/>
    </xf>
    <xf numFmtId="1" fontId="2" fillId="0" borderId="3" xfId="1" applyNumberFormat="1" applyFont="1" applyFill="1" applyBorder="1" applyAlignment="1" applyProtection="1">
      <alignment horizontal="right" wrapText="1"/>
    </xf>
    <xf numFmtId="0" fontId="4" fillId="0" borderId="0" xfId="0" applyFont="1" applyFill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3" fontId="2" fillId="0" borderId="2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center"/>
    </xf>
    <xf numFmtId="1" fontId="4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top"/>
    </xf>
    <xf numFmtId="0" fontId="4" fillId="0" borderId="0" xfId="0" applyNumberFormat="1" applyFont="1" applyFill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center" vertical="top"/>
    </xf>
    <xf numFmtId="1" fontId="4" fillId="0" borderId="0" xfId="0" applyNumberFormat="1" applyFont="1" applyFill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</xf>
  </cellXfs>
  <cellStyles count="9">
    <cellStyle name="Comma" xfId="1" builtinId="3"/>
    <cellStyle name="Comma 2" xfId="8"/>
    <cellStyle name="Normal" xfId="0" builtinId="0"/>
    <cellStyle name="Normal 2" xfId="6"/>
    <cellStyle name="Normal 3" xfId="7"/>
    <cellStyle name="Normal_budget 2004-05_2.6.04" xfId="4"/>
    <cellStyle name="Normal_budget for 03-04" xfId="3"/>
    <cellStyle name="Normal_DEMAND17" xfId="5"/>
    <cellStyle name="Normal_RECEIPT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server/$Budget%20documents$/$Budgets%202002%20onward$/$Bud2015$/BUDGET_SUMMARY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  <sheetName val="dem43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1404</v>
          </cell>
          <cell r="E76">
            <v>16966</v>
          </cell>
          <cell r="F76">
            <v>1880</v>
          </cell>
          <cell r="G76">
            <v>22953</v>
          </cell>
          <cell r="H76">
            <v>0</v>
          </cell>
          <cell r="I76">
            <v>0</v>
          </cell>
          <cell r="J76">
            <v>0</v>
          </cell>
          <cell r="K76">
            <v>10596</v>
          </cell>
          <cell r="L76">
            <v>10596</v>
          </cell>
        </row>
        <row r="103">
          <cell r="E103">
            <v>18</v>
          </cell>
          <cell r="F103">
            <v>0</v>
          </cell>
          <cell r="G103">
            <v>20</v>
          </cell>
          <cell r="H103">
            <v>0</v>
          </cell>
          <cell r="I103">
            <v>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0</v>
          </cell>
          <cell r="E130">
            <v>0</v>
          </cell>
          <cell r="F130">
            <v>105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237">
          <cell r="D237">
            <v>4884</v>
          </cell>
          <cell r="E237">
            <v>0</v>
          </cell>
          <cell r="F237">
            <v>670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53">
          <cell r="D253">
            <v>78711</v>
          </cell>
          <cell r="E253">
            <v>140604</v>
          </cell>
          <cell r="F253">
            <v>88047</v>
          </cell>
          <cell r="G253">
            <v>161618</v>
          </cell>
          <cell r="H253">
            <v>6754</v>
          </cell>
          <cell r="I253">
            <v>0</v>
          </cell>
          <cell r="J253">
            <v>0</v>
          </cell>
          <cell r="K253">
            <v>187643</v>
          </cell>
          <cell r="L253">
            <v>187643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  <sheetName val="dem43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1404</v>
          </cell>
          <cell r="E76">
            <v>16966</v>
          </cell>
          <cell r="F76">
            <v>1880</v>
          </cell>
          <cell r="G76">
            <v>22953</v>
          </cell>
          <cell r="H76">
            <v>0</v>
          </cell>
          <cell r="I76">
            <v>0</v>
          </cell>
          <cell r="J76">
            <v>0</v>
          </cell>
          <cell r="K76">
            <v>10596</v>
          </cell>
          <cell r="L76">
            <v>10596</v>
          </cell>
        </row>
        <row r="103">
          <cell r="E103">
            <v>18</v>
          </cell>
          <cell r="F103">
            <v>0</v>
          </cell>
          <cell r="G103">
            <v>20</v>
          </cell>
          <cell r="H103">
            <v>0</v>
          </cell>
          <cell r="I103">
            <v>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0</v>
          </cell>
          <cell r="E130">
            <v>0</v>
          </cell>
          <cell r="F130">
            <v>105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237">
          <cell r="D237">
            <v>4884</v>
          </cell>
          <cell r="E237">
            <v>0</v>
          </cell>
          <cell r="F237">
            <v>670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53">
          <cell r="D253">
            <v>78711</v>
          </cell>
          <cell r="E253">
            <v>140604</v>
          </cell>
          <cell r="F253">
            <v>88047</v>
          </cell>
          <cell r="G253">
            <v>161618</v>
          </cell>
          <cell r="H253">
            <v>6754</v>
          </cell>
          <cell r="I253">
            <v>0</v>
          </cell>
          <cell r="J253">
            <v>0</v>
          </cell>
          <cell r="K253">
            <v>187643</v>
          </cell>
          <cell r="L253">
            <v>187643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  <row r="162">
          <cell r="E162">
            <v>0</v>
          </cell>
          <cell r="F162">
            <v>50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290">
          <cell r="E290">
            <v>1638</v>
          </cell>
          <cell r="F290">
            <v>0</v>
          </cell>
          <cell r="G290">
            <v>1739</v>
          </cell>
          <cell r="H290">
            <v>0</v>
          </cell>
          <cell r="I290">
            <v>0</v>
          </cell>
          <cell r="J290">
            <v>0</v>
          </cell>
          <cell r="K290">
            <v>1140</v>
          </cell>
          <cell r="L290">
            <v>1140</v>
          </cell>
        </row>
        <row r="315">
          <cell r="E315">
            <v>1957</v>
          </cell>
          <cell r="F315">
            <v>0</v>
          </cell>
          <cell r="G315">
            <v>1924</v>
          </cell>
          <cell r="H315">
            <v>0</v>
          </cell>
          <cell r="I315">
            <v>0</v>
          </cell>
          <cell r="J315">
            <v>0</v>
          </cell>
          <cell r="K315">
            <v>4189</v>
          </cell>
          <cell r="L315">
            <v>4189</v>
          </cell>
        </row>
        <row r="348">
          <cell r="D348">
            <v>3059</v>
          </cell>
          <cell r="E348">
            <v>1983</v>
          </cell>
          <cell r="F348">
            <v>4414</v>
          </cell>
          <cell r="G348">
            <v>1995</v>
          </cell>
          <cell r="H348">
            <v>0</v>
          </cell>
          <cell r="I348">
            <v>0</v>
          </cell>
          <cell r="J348">
            <v>0</v>
          </cell>
          <cell r="K348">
            <v>2465</v>
          </cell>
          <cell r="L348">
            <v>2465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  <row r="162">
          <cell r="E162">
            <v>0</v>
          </cell>
          <cell r="F162">
            <v>50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290">
          <cell r="E290">
            <v>1638</v>
          </cell>
          <cell r="F290">
            <v>0</v>
          </cell>
          <cell r="G290">
            <v>1739</v>
          </cell>
          <cell r="H290">
            <v>0</v>
          </cell>
          <cell r="I290">
            <v>0</v>
          </cell>
          <cell r="J290">
            <v>0</v>
          </cell>
          <cell r="K290">
            <v>1140</v>
          </cell>
          <cell r="L290">
            <v>1140</v>
          </cell>
        </row>
        <row r="315">
          <cell r="E315">
            <v>1957</v>
          </cell>
          <cell r="F315">
            <v>0</v>
          </cell>
          <cell r="G315">
            <v>1924</v>
          </cell>
          <cell r="H315">
            <v>0</v>
          </cell>
          <cell r="I315">
            <v>0</v>
          </cell>
          <cell r="J315">
            <v>0</v>
          </cell>
          <cell r="K315">
            <v>4189</v>
          </cell>
          <cell r="L315">
            <v>4189</v>
          </cell>
        </row>
        <row r="348">
          <cell r="D348">
            <v>3059</v>
          </cell>
          <cell r="E348">
            <v>1983</v>
          </cell>
          <cell r="F348">
            <v>4414</v>
          </cell>
          <cell r="G348">
            <v>1995</v>
          </cell>
          <cell r="H348">
            <v>0</v>
          </cell>
          <cell r="I348">
            <v>0</v>
          </cell>
          <cell r="J348">
            <v>0</v>
          </cell>
          <cell r="K348">
            <v>2465</v>
          </cell>
          <cell r="L348">
            <v>2465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tal1"/>
      <sheetName val="SUMMARY-Pre"/>
      <sheetName val="EXP Memo"/>
      <sheetName val="BudgetAtGlance"/>
      <sheetName val="AFS_details"/>
      <sheetName val="SUMMARY"/>
      <sheetName val="Contents"/>
      <sheetName val="RECEIPT"/>
      <sheetName val="Salary_Cal"/>
      <sheetName val="AFS-DIS"/>
      <sheetName val="AFS-RCT"/>
      <sheetName val="total (2)"/>
      <sheetName val="salaries"/>
      <sheetName val="wages"/>
      <sheetName val="BUDGET_SUMMARY"/>
    </sheetNames>
    <definedNames>
      <definedName name="AFSUptoDat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0">
          <cell r="F120">
            <v>286681</v>
          </cell>
          <cell r="G120">
            <v>286681</v>
          </cell>
          <cell r="H120">
            <v>310000</v>
          </cell>
        </row>
        <row r="129">
          <cell r="F129">
            <v>370000</v>
          </cell>
          <cell r="G129">
            <v>370000</v>
          </cell>
          <cell r="H129">
            <v>485000</v>
          </cell>
        </row>
        <row r="143">
          <cell r="E143">
            <v>0</v>
          </cell>
          <cell r="F143" t="str">
            <v>-</v>
          </cell>
          <cell r="G143" t="str">
            <v>-</v>
          </cell>
          <cell r="H143" t="str">
            <v>-</v>
          </cell>
        </row>
        <row r="1057">
          <cell r="F1057">
            <v>2080000</v>
          </cell>
          <cell r="G1057">
            <v>2480000</v>
          </cell>
          <cell r="H1057">
            <v>2584500</v>
          </cell>
        </row>
        <row r="1065">
          <cell r="F1065">
            <v>57863</v>
          </cell>
          <cell r="G1065">
            <v>50600</v>
          </cell>
          <cell r="H1065">
            <v>50600</v>
          </cell>
        </row>
        <row r="1073">
          <cell r="F1073">
            <v>120000</v>
          </cell>
          <cell r="G1073">
            <v>395200</v>
          </cell>
          <cell r="H1073">
            <v>120000</v>
          </cell>
        </row>
        <row r="1081">
          <cell r="F1081">
            <v>700000</v>
          </cell>
          <cell r="G1081">
            <v>1285979</v>
          </cell>
          <cell r="H1081">
            <v>750000</v>
          </cell>
        </row>
        <row r="1098">
          <cell r="F1098">
            <v>687984</v>
          </cell>
          <cell r="G1098">
            <v>687984</v>
          </cell>
          <cell r="H1098">
            <v>8454241</v>
          </cell>
        </row>
        <row r="1101">
          <cell r="F1101">
            <v>0</v>
          </cell>
          <cell r="G1101">
            <v>0</v>
          </cell>
          <cell r="H1101">
            <v>40000</v>
          </cell>
        </row>
        <row r="1109">
          <cell r="F1109">
            <v>25539</v>
          </cell>
          <cell r="G1109">
            <v>25539</v>
          </cell>
          <cell r="H1109">
            <v>12552</v>
          </cell>
        </row>
        <row r="1114">
          <cell r="F1114">
            <v>23795048</v>
          </cell>
          <cell r="G1114">
            <v>23795048</v>
          </cell>
          <cell r="H1114">
            <v>26148298</v>
          </cell>
        </row>
        <row r="1117">
          <cell r="F1117">
            <v>51668</v>
          </cell>
          <cell r="G1117">
            <v>51668</v>
          </cell>
          <cell r="H1117">
            <v>2470</v>
          </cell>
        </row>
        <row r="1121">
          <cell r="F1121">
            <v>111</v>
          </cell>
          <cell r="G1121">
            <v>111</v>
          </cell>
          <cell r="H1121">
            <v>86</v>
          </cell>
        </row>
        <row r="1125">
          <cell r="F1125">
            <v>16400000</v>
          </cell>
          <cell r="G1125">
            <v>16400000</v>
          </cell>
          <cell r="H1125">
            <v>16400000</v>
          </cell>
        </row>
        <row r="1136">
          <cell r="F1136">
            <v>12361059</v>
          </cell>
          <cell r="G1136">
            <v>12361060</v>
          </cell>
          <cell r="H1136">
            <v>15468810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C69" transitionEvaluation="1" transitionEntry="1" codeName="Sheet3"/>
  <dimension ref="A1:G91"/>
  <sheetViews>
    <sheetView view="pageBreakPreview" topLeftCell="C69" zoomScaleNormal="115" zoomScaleSheetLayoutView="100" workbookViewId="0">
      <selection activeCell="C7" sqref="C7:H89"/>
    </sheetView>
  </sheetViews>
  <sheetFormatPr defaultColWidth="8.875" defaultRowHeight="12.75"/>
  <cols>
    <col min="1" max="1" width="4.875" style="1" bestFit="1" customWidth="1"/>
    <col min="2" max="2" width="6" style="2" bestFit="1" customWidth="1"/>
    <col min="3" max="3" width="41.625" style="1" customWidth="1"/>
    <col min="4" max="7" width="17.625" style="190" customWidth="1"/>
    <col min="8" max="16384" width="8.875" style="3"/>
  </cols>
  <sheetData>
    <row r="1" spans="1:7" ht="18" customHeight="1"/>
    <row r="2" spans="1:7" ht="20.25" customHeight="1">
      <c r="A2" s="205" t="s">
        <v>0</v>
      </c>
      <c r="B2" s="205"/>
      <c r="C2" s="205"/>
      <c r="D2" s="205"/>
      <c r="E2" s="205"/>
      <c r="F2" s="205"/>
      <c r="G2" s="205"/>
    </row>
    <row r="3" spans="1:7" ht="14.25" thickBot="1">
      <c r="A3" s="6"/>
      <c r="B3" s="7"/>
      <c r="C3" s="6"/>
      <c r="D3" s="191"/>
      <c r="E3" s="191"/>
      <c r="F3" s="8"/>
      <c r="G3" s="9" t="s">
        <v>1</v>
      </c>
    </row>
    <row r="4" spans="1:7" ht="15" customHeight="1" thickTop="1">
      <c r="A4" s="206" t="s">
        <v>2</v>
      </c>
      <c r="B4" s="206"/>
      <c r="C4" s="206"/>
      <c r="D4" s="209" t="s">
        <v>337</v>
      </c>
      <c r="E4" s="209" t="s">
        <v>3</v>
      </c>
      <c r="F4" s="209" t="s">
        <v>338</v>
      </c>
      <c r="G4" s="209" t="s">
        <v>339</v>
      </c>
    </row>
    <row r="5" spans="1:7" ht="15" customHeight="1">
      <c r="A5" s="207"/>
      <c r="B5" s="207"/>
      <c r="C5" s="207"/>
      <c r="D5" s="210"/>
      <c r="E5" s="210"/>
      <c r="F5" s="210"/>
      <c r="G5" s="210"/>
    </row>
    <row r="6" spans="1:7" ht="15" customHeight="1" thickBot="1">
      <c r="A6" s="208"/>
      <c r="B6" s="208"/>
      <c r="C6" s="208"/>
      <c r="D6" s="211"/>
      <c r="E6" s="211"/>
      <c r="F6" s="211"/>
      <c r="G6" s="211"/>
    </row>
    <row r="7" spans="1:7" ht="13.5" thickTop="1">
      <c r="A7" s="10"/>
      <c r="B7" s="11"/>
      <c r="C7" s="10"/>
      <c r="D7" s="12"/>
      <c r="E7" s="12"/>
      <c r="F7" s="12"/>
      <c r="G7" s="13"/>
    </row>
    <row r="8" spans="1:7" ht="15.95" customHeight="1">
      <c r="B8" s="14" t="s">
        <v>4</v>
      </c>
      <c r="C8" s="15" t="s">
        <v>5</v>
      </c>
      <c r="D8" s="16"/>
      <c r="E8" s="16"/>
      <c r="F8" s="16"/>
      <c r="G8" s="16"/>
    </row>
    <row r="9" spans="1:7" ht="15.95" customHeight="1">
      <c r="B9" s="14" t="s">
        <v>6</v>
      </c>
      <c r="C9" s="15" t="s">
        <v>7</v>
      </c>
      <c r="D9" s="16"/>
      <c r="E9" s="16"/>
      <c r="F9" s="16"/>
      <c r="G9" s="16"/>
    </row>
    <row r="10" spans="1:7" ht="15.95" customHeight="1">
      <c r="A10" s="17"/>
      <c r="B10" s="18">
        <v>20</v>
      </c>
      <c r="C10" s="19" t="s">
        <v>8</v>
      </c>
      <c r="D10" s="20">
        <v>2564400</v>
      </c>
      <c r="E10" s="20">
        <v>3309000</v>
      </c>
      <c r="F10" s="20">
        <v>3096400</v>
      </c>
      <c r="G10" s="20">
        <v>6393000</v>
      </c>
    </row>
    <row r="11" spans="1:7">
      <c r="A11" s="17"/>
      <c r="B11" s="21">
        <v>21</v>
      </c>
      <c r="C11" s="22" t="s">
        <v>9</v>
      </c>
      <c r="D11" s="20">
        <v>1689123</v>
      </c>
      <c r="E11" s="20">
        <v>2048671.9999999998</v>
      </c>
      <c r="F11" s="20">
        <v>2040962</v>
      </c>
      <c r="G11" s="20">
        <v>4719969</v>
      </c>
    </row>
    <row r="12" spans="1:7" ht="27.95" customHeight="1">
      <c r="A12" s="17"/>
      <c r="B12" s="18">
        <v>28</v>
      </c>
      <c r="C12" s="23" t="s">
        <v>10</v>
      </c>
      <c r="D12" s="20">
        <v>86309</v>
      </c>
      <c r="E12" s="20">
        <v>80000</v>
      </c>
      <c r="F12" s="20">
        <v>80000</v>
      </c>
      <c r="G12" s="20">
        <v>85000</v>
      </c>
    </row>
    <row r="13" spans="1:7" ht="15.95" customHeight="1">
      <c r="A13" s="17" t="s">
        <v>11</v>
      </c>
      <c r="B13" s="24" t="s">
        <v>6</v>
      </c>
      <c r="C13" s="25" t="s">
        <v>7</v>
      </c>
      <c r="D13" s="26">
        <f>SUM(D10:D12)</f>
        <v>4339832</v>
      </c>
      <c r="E13" s="26">
        <f t="shared" ref="E13:G13" si="0">SUM(E10:E12)</f>
        <v>5437672</v>
      </c>
      <c r="F13" s="26">
        <f t="shared" si="0"/>
        <v>5217362</v>
      </c>
      <c r="G13" s="26">
        <f t="shared" si="0"/>
        <v>11197969</v>
      </c>
    </row>
    <row r="14" spans="1:7" ht="12.95" customHeight="1">
      <c r="A14" s="17"/>
      <c r="B14" s="27"/>
      <c r="C14" s="25"/>
      <c r="D14" s="28"/>
      <c r="E14" s="28"/>
      <c r="F14" s="28"/>
      <c r="G14" s="28"/>
    </row>
    <row r="15" spans="1:7" ht="25.5">
      <c r="A15" s="17"/>
      <c r="B15" s="24" t="s">
        <v>12</v>
      </c>
      <c r="C15" s="25" t="s">
        <v>13</v>
      </c>
      <c r="D15" s="20"/>
      <c r="E15" s="20"/>
      <c r="F15" s="20"/>
      <c r="G15" s="20"/>
    </row>
    <row r="16" spans="1:7" ht="15.95" customHeight="1">
      <c r="A16" s="17"/>
      <c r="B16" s="21">
        <v>29</v>
      </c>
      <c r="C16" s="22" t="s">
        <v>14</v>
      </c>
      <c r="D16" s="20">
        <v>33946</v>
      </c>
      <c r="E16" s="20">
        <v>68896</v>
      </c>
      <c r="F16" s="20">
        <v>68896</v>
      </c>
      <c r="G16" s="20">
        <v>68896</v>
      </c>
    </row>
    <row r="17" spans="1:7" ht="15.95" customHeight="1">
      <c r="A17" s="17"/>
      <c r="B17" s="21">
        <v>30</v>
      </c>
      <c r="C17" s="22" t="s">
        <v>15</v>
      </c>
      <c r="D17" s="20">
        <v>64547</v>
      </c>
      <c r="E17" s="20">
        <v>77046</v>
      </c>
      <c r="F17" s="20">
        <v>77046</v>
      </c>
      <c r="G17" s="20">
        <v>76446</v>
      </c>
    </row>
    <row r="18" spans="1:7" ht="15.95" customHeight="1">
      <c r="A18" s="17"/>
      <c r="B18" s="21">
        <v>32</v>
      </c>
      <c r="C18" s="22" t="s">
        <v>16</v>
      </c>
      <c r="D18" s="20">
        <v>7000</v>
      </c>
      <c r="E18" s="20">
        <v>8280</v>
      </c>
      <c r="F18" s="20">
        <v>7200</v>
      </c>
      <c r="G18" s="20">
        <v>-200</v>
      </c>
    </row>
    <row r="19" spans="1:7" ht="30" customHeight="1">
      <c r="A19" s="17" t="s">
        <v>11</v>
      </c>
      <c r="B19" s="24" t="s">
        <v>12</v>
      </c>
      <c r="C19" s="25" t="s">
        <v>13</v>
      </c>
      <c r="D19" s="26">
        <f>SUM(D16:D18)</f>
        <v>105493</v>
      </c>
      <c r="E19" s="26">
        <f t="shared" ref="E19:G19" si="1">SUM(E16:E18)</f>
        <v>154222</v>
      </c>
      <c r="F19" s="26">
        <f t="shared" si="1"/>
        <v>153142</v>
      </c>
      <c r="G19" s="26">
        <f t="shared" si="1"/>
        <v>145142</v>
      </c>
    </row>
    <row r="20" spans="1:7">
      <c r="A20" s="17"/>
      <c r="B20" s="27"/>
      <c r="C20" s="25"/>
      <c r="D20" s="28"/>
      <c r="E20" s="28"/>
      <c r="F20" s="28"/>
      <c r="G20" s="28"/>
    </row>
    <row r="21" spans="1:7" ht="15.95" customHeight="1">
      <c r="A21" s="17"/>
      <c r="B21" s="30" t="s">
        <v>17</v>
      </c>
      <c r="C21" s="25" t="s">
        <v>18</v>
      </c>
      <c r="D21" s="20"/>
      <c r="E21" s="20"/>
      <c r="F21" s="20"/>
      <c r="G21" s="20"/>
    </row>
    <row r="22" spans="1:7" ht="15.95" customHeight="1">
      <c r="A22" s="17"/>
      <c r="B22" s="18">
        <v>37</v>
      </c>
      <c r="C22" s="22" t="s">
        <v>340</v>
      </c>
      <c r="D22" s="20">
        <v>1244100</v>
      </c>
      <c r="E22" s="20">
        <v>1545000</v>
      </c>
      <c r="F22" s="20">
        <v>1436200</v>
      </c>
      <c r="G22" s="20">
        <v>2967400</v>
      </c>
    </row>
    <row r="23" spans="1:7" ht="15.95" customHeight="1">
      <c r="A23" s="17"/>
      <c r="B23" s="18">
        <v>38</v>
      </c>
      <c r="C23" s="23" t="s">
        <v>19</v>
      </c>
      <c r="D23" s="20">
        <v>878700</v>
      </c>
      <c r="E23" s="20">
        <v>1087000</v>
      </c>
      <c r="F23" s="20">
        <v>950600</v>
      </c>
      <c r="G23" s="20">
        <v>1929900</v>
      </c>
    </row>
    <row r="24" spans="1:7" ht="15.95" customHeight="1">
      <c r="A24" s="17"/>
      <c r="B24" s="21">
        <v>39</v>
      </c>
      <c r="C24" s="22" t="s">
        <v>20</v>
      </c>
      <c r="D24" s="20">
        <v>1206401</v>
      </c>
      <c r="E24" s="20">
        <v>1209300</v>
      </c>
      <c r="F24" s="20">
        <v>1240000</v>
      </c>
      <c r="G24" s="20">
        <v>1350000</v>
      </c>
    </row>
    <row r="25" spans="1:7" ht="15.95" customHeight="1">
      <c r="A25" s="17"/>
      <c r="B25" s="21">
        <v>40</v>
      </c>
      <c r="C25" s="22" t="s">
        <v>21</v>
      </c>
      <c r="D25" s="20">
        <v>2863248</v>
      </c>
      <c r="E25" s="20">
        <v>2594470</v>
      </c>
      <c r="F25" s="20">
        <v>2730000</v>
      </c>
      <c r="G25" s="20">
        <v>3000000</v>
      </c>
    </row>
    <row r="26" spans="1:7" ht="15.95" customHeight="1">
      <c r="A26" s="17"/>
      <c r="B26" s="21">
        <v>41</v>
      </c>
      <c r="C26" s="22" t="s">
        <v>22</v>
      </c>
      <c r="D26" s="20">
        <v>185217</v>
      </c>
      <c r="E26" s="20">
        <v>188160</v>
      </c>
      <c r="F26" s="20">
        <v>188160</v>
      </c>
      <c r="G26" s="20">
        <v>210740</v>
      </c>
    </row>
    <row r="27" spans="1:7" ht="15.95" customHeight="1">
      <c r="A27" s="17"/>
      <c r="B27" s="21">
        <v>44</v>
      </c>
      <c r="C27" s="22" t="s">
        <v>341</v>
      </c>
      <c r="D27" s="20">
        <v>1243400</v>
      </c>
      <c r="E27" s="20">
        <v>1563539.9999999998</v>
      </c>
      <c r="F27" s="20">
        <v>1630500</v>
      </c>
      <c r="G27" s="20">
        <v>3236900</v>
      </c>
    </row>
    <row r="28" spans="1:7" ht="25.5">
      <c r="A28" s="17"/>
      <c r="B28" s="21">
        <v>45</v>
      </c>
      <c r="C28" s="22" t="s">
        <v>23</v>
      </c>
      <c r="D28" s="20">
        <v>809006</v>
      </c>
      <c r="E28" s="20">
        <v>756001</v>
      </c>
      <c r="F28" s="20">
        <v>756001</v>
      </c>
      <c r="G28" s="20">
        <v>812641</v>
      </c>
    </row>
    <row r="29" spans="1:7" ht="15.95" customHeight="1">
      <c r="A29" s="17" t="s">
        <v>11</v>
      </c>
      <c r="B29" s="30" t="s">
        <v>17</v>
      </c>
      <c r="C29" s="25" t="s">
        <v>18</v>
      </c>
      <c r="D29" s="26">
        <f>SUM(D22:D28)</f>
        <v>8430072</v>
      </c>
      <c r="E29" s="26">
        <f t="shared" ref="E29:G29" si="2">SUM(E22:E28)</f>
        <v>8943471</v>
      </c>
      <c r="F29" s="26">
        <f t="shared" si="2"/>
        <v>8931461</v>
      </c>
      <c r="G29" s="26">
        <f t="shared" si="2"/>
        <v>13507581</v>
      </c>
    </row>
    <row r="30" spans="1:7" ht="14.45" customHeight="1">
      <c r="A30" s="31" t="s">
        <v>11</v>
      </c>
      <c r="B30" s="32" t="s">
        <v>4</v>
      </c>
      <c r="C30" s="33" t="s">
        <v>5</v>
      </c>
      <c r="D30" s="26">
        <f>D29+D19+D13</f>
        <v>12875397</v>
      </c>
      <c r="E30" s="26">
        <f t="shared" ref="E30:G30" si="3">E29+E19+E13</f>
        <v>14535365</v>
      </c>
      <c r="F30" s="26">
        <f t="shared" si="3"/>
        <v>14301965</v>
      </c>
      <c r="G30" s="26">
        <f t="shared" si="3"/>
        <v>24850692</v>
      </c>
    </row>
    <row r="31" spans="1:7" ht="1.5" customHeight="1">
      <c r="A31" s="17"/>
      <c r="B31" s="27"/>
      <c r="C31" s="34"/>
      <c r="D31" s="20"/>
      <c r="E31" s="20"/>
      <c r="F31" s="20"/>
      <c r="G31" s="20"/>
    </row>
    <row r="32" spans="1:7" ht="15" customHeight="1">
      <c r="A32" s="17"/>
      <c r="B32" s="24" t="s">
        <v>24</v>
      </c>
      <c r="C32" s="25" t="s">
        <v>25</v>
      </c>
      <c r="D32" s="20"/>
      <c r="E32" s="20"/>
      <c r="F32" s="20"/>
      <c r="G32" s="20"/>
    </row>
    <row r="33" spans="1:7" ht="15" customHeight="1">
      <c r="A33" s="17"/>
      <c r="B33" s="24" t="s">
        <v>12</v>
      </c>
      <c r="C33" s="25" t="s">
        <v>26</v>
      </c>
      <c r="D33" s="20"/>
      <c r="E33" s="20"/>
      <c r="F33" s="20"/>
      <c r="G33" s="20"/>
    </row>
    <row r="34" spans="1:7" ht="15" customHeight="1">
      <c r="A34" s="17"/>
      <c r="B34" s="21">
        <v>49</v>
      </c>
      <c r="C34" s="35" t="s">
        <v>27</v>
      </c>
      <c r="D34" s="20">
        <v>670216</v>
      </c>
      <c r="E34" s="20">
        <v>310500</v>
      </c>
      <c r="F34" s="20">
        <v>376308</v>
      </c>
      <c r="G34" s="20">
        <v>312075</v>
      </c>
    </row>
    <row r="35" spans="1:7" ht="15" customHeight="1">
      <c r="A35" s="17"/>
      <c r="B35" s="21">
        <v>50</v>
      </c>
      <c r="C35" s="35" t="s">
        <v>28</v>
      </c>
      <c r="D35" s="20">
        <v>5456</v>
      </c>
      <c r="E35" s="20">
        <v>15000</v>
      </c>
      <c r="F35" s="20">
        <v>4800</v>
      </c>
      <c r="G35" s="20">
        <v>10000</v>
      </c>
    </row>
    <row r="36" spans="1:7" ht="15" customHeight="1">
      <c r="A36" s="17" t="s">
        <v>11</v>
      </c>
      <c r="B36" s="24" t="s">
        <v>12</v>
      </c>
      <c r="C36" s="34" t="s">
        <v>26</v>
      </c>
      <c r="D36" s="26">
        <f>SUM(D34:D35)</f>
        <v>675672</v>
      </c>
      <c r="E36" s="26">
        <f t="shared" ref="E36:G36" si="4">SUM(E34:E35)</f>
        <v>325500</v>
      </c>
      <c r="F36" s="26">
        <f t="shared" si="4"/>
        <v>381108</v>
      </c>
      <c r="G36" s="26">
        <f t="shared" si="4"/>
        <v>322075</v>
      </c>
    </row>
    <row r="37" spans="1:7" ht="15" customHeight="1">
      <c r="A37" s="17"/>
      <c r="B37" s="27"/>
      <c r="C37" s="36"/>
      <c r="D37" s="28"/>
      <c r="E37" s="28"/>
      <c r="F37" s="28"/>
      <c r="G37" s="28"/>
    </row>
    <row r="38" spans="1:7" ht="15" customHeight="1">
      <c r="A38" s="17"/>
      <c r="B38" s="24" t="s">
        <v>29</v>
      </c>
      <c r="C38" s="36" t="s">
        <v>30</v>
      </c>
      <c r="D38" s="20"/>
      <c r="E38" s="20"/>
      <c r="F38" s="20"/>
      <c r="G38" s="20"/>
    </row>
    <row r="39" spans="1:7" ht="15" customHeight="1">
      <c r="A39" s="17"/>
      <c r="B39" s="24" t="s">
        <v>31</v>
      </c>
      <c r="C39" s="36" t="s">
        <v>32</v>
      </c>
      <c r="D39" s="20"/>
      <c r="E39" s="20"/>
      <c r="F39" s="20"/>
      <c r="G39" s="20"/>
    </row>
    <row r="40" spans="1:7" ht="15" customHeight="1">
      <c r="A40" s="17"/>
      <c r="B40" s="21">
        <v>51</v>
      </c>
      <c r="C40" s="37" t="s">
        <v>33</v>
      </c>
      <c r="D40" s="20">
        <v>171</v>
      </c>
      <c r="E40" s="20">
        <v>100</v>
      </c>
      <c r="F40" s="20">
        <v>1270</v>
      </c>
      <c r="G40" s="20">
        <v>200</v>
      </c>
    </row>
    <row r="41" spans="1:7" ht="15" customHeight="1">
      <c r="A41" s="17"/>
      <c r="B41" s="21">
        <v>55</v>
      </c>
      <c r="C41" s="37" t="s">
        <v>34</v>
      </c>
      <c r="D41" s="20">
        <v>411382</v>
      </c>
      <c r="E41" s="20">
        <v>553228</v>
      </c>
      <c r="F41" s="20">
        <v>553228</v>
      </c>
      <c r="G41" s="20">
        <v>553475</v>
      </c>
    </row>
    <row r="42" spans="1:7" ht="15" customHeight="1">
      <c r="A42" s="17"/>
      <c r="B42" s="21">
        <v>56</v>
      </c>
      <c r="C42" s="37" t="s">
        <v>35</v>
      </c>
      <c r="D42" s="20">
        <v>117</v>
      </c>
      <c r="E42" s="20">
        <v>20</v>
      </c>
      <c r="F42" s="20">
        <v>20</v>
      </c>
      <c r="G42" s="20">
        <v>20</v>
      </c>
    </row>
    <row r="43" spans="1:7" ht="15" customHeight="1">
      <c r="A43" s="17"/>
      <c r="B43" s="21">
        <v>58</v>
      </c>
      <c r="C43" s="37" t="s">
        <v>36</v>
      </c>
      <c r="D43" s="20">
        <v>20456</v>
      </c>
      <c r="E43" s="20">
        <v>18956</v>
      </c>
      <c r="F43" s="20">
        <v>18956</v>
      </c>
      <c r="G43" s="20">
        <v>20272</v>
      </c>
    </row>
    <row r="44" spans="1:7" ht="15" customHeight="1">
      <c r="A44" s="17"/>
      <c r="B44" s="21">
        <v>59</v>
      </c>
      <c r="C44" s="37" t="s">
        <v>37</v>
      </c>
      <c r="D44" s="20">
        <v>46801</v>
      </c>
      <c r="E44" s="20">
        <v>56796</v>
      </c>
      <c r="F44" s="20">
        <v>57246</v>
      </c>
      <c r="G44" s="20">
        <v>68258</v>
      </c>
    </row>
    <row r="45" spans="1:7" ht="15" customHeight="1">
      <c r="A45" s="17"/>
      <c r="B45" s="21">
        <v>70</v>
      </c>
      <c r="C45" s="37" t="s">
        <v>38</v>
      </c>
      <c r="D45" s="20">
        <v>110624</v>
      </c>
      <c r="E45" s="20">
        <v>102481</v>
      </c>
      <c r="F45" s="20">
        <v>101030</v>
      </c>
      <c r="G45" s="20">
        <v>103987</v>
      </c>
    </row>
    <row r="46" spans="1:7" ht="30" customHeight="1">
      <c r="A46" s="17"/>
      <c r="B46" s="21">
        <v>71</v>
      </c>
      <c r="C46" s="22" t="s">
        <v>39</v>
      </c>
      <c r="D46" s="20">
        <v>106415</v>
      </c>
      <c r="E46" s="20">
        <v>50001</v>
      </c>
      <c r="F46" s="20">
        <v>62500</v>
      </c>
      <c r="G46" s="20">
        <v>75000</v>
      </c>
    </row>
    <row r="47" spans="1:7" ht="15" customHeight="1">
      <c r="A47" s="17"/>
      <c r="B47" s="21">
        <v>75</v>
      </c>
      <c r="C47" s="37" t="s">
        <v>40</v>
      </c>
      <c r="D47" s="20">
        <v>4889847</v>
      </c>
      <c r="E47" s="20">
        <v>7872350</v>
      </c>
      <c r="F47" s="20">
        <v>7872350</v>
      </c>
      <c r="G47" s="20">
        <v>374002</v>
      </c>
    </row>
    <row r="48" spans="1:7" ht="15" customHeight="1">
      <c r="A48" s="38" t="s">
        <v>11</v>
      </c>
      <c r="B48" s="39" t="s">
        <v>31</v>
      </c>
      <c r="C48" s="40" t="s">
        <v>32</v>
      </c>
      <c r="D48" s="26">
        <f>SUM(D40:D47)</f>
        <v>5585813</v>
      </c>
      <c r="E48" s="26">
        <f t="shared" ref="E48:G48" si="5">SUM(E40:E47)</f>
        <v>8653932</v>
      </c>
      <c r="F48" s="26">
        <f t="shared" si="5"/>
        <v>8666600</v>
      </c>
      <c r="G48" s="26">
        <f t="shared" si="5"/>
        <v>1195214</v>
      </c>
    </row>
    <row r="49" spans="1:7" ht="15" customHeight="1">
      <c r="A49" s="17"/>
      <c r="B49" s="27"/>
      <c r="C49" s="22"/>
      <c r="D49" s="28"/>
      <c r="E49" s="28"/>
      <c r="F49" s="28"/>
      <c r="G49" s="28"/>
    </row>
    <row r="50" spans="1:7" ht="15" customHeight="1">
      <c r="A50" s="17"/>
      <c r="B50" s="24" t="s">
        <v>41</v>
      </c>
      <c r="C50" s="25" t="s">
        <v>42</v>
      </c>
      <c r="D50" s="20"/>
      <c r="E50" s="20"/>
      <c r="F50" s="20"/>
      <c r="G50" s="20"/>
    </row>
    <row r="51" spans="1:7" ht="15" customHeight="1">
      <c r="A51" s="17"/>
      <c r="B51" s="41">
        <v>202</v>
      </c>
      <c r="C51" s="22" t="s">
        <v>43</v>
      </c>
      <c r="D51" s="20">
        <v>13790</v>
      </c>
      <c r="E51" s="20">
        <v>13410</v>
      </c>
      <c r="F51" s="20">
        <v>13410</v>
      </c>
      <c r="G51" s="20">
        <v>11680</v>
      </c>
    </row>
    <row r="52" spans="1:7" ht="15" customHeight="1">
      <c r="A52" s="17"/>
      <c r="B52" s="41">
        <v>210</v>
      </c>
      <c r="C52" s="22" t="s">
        <v>44</v>
      </c>
      <c r="D52" s="20">
        <v>21851</v>
      </c>
      <c r="E52" s="20">
        <v>25000</v>
      </c>
      <c r="F52" s="20">
        <v>25000</v>
      </c>
      <c r="G52" s="20">
        <v>25000</v>
      </c>
    </row>
    <row r="53" spans="1:7" ht="15" customHeight="1">
      <c r="A53" s="17"/>
      <c r="B53" s="41">
        <v>215</v>
      </c>
      <c r="C53" s="22" t="s">
        <v>45</v>
      </c>
      <c r="D53" s="20">
        <v>31679</v>
      </c>
      <c r="E53" s="20">
        <v>39060</v>
      </c>
      <c r="F53" s="20">
        <v>39760</v>
      </c>
      <c r="G53" s="20">
        <v>39920</v>
      </c>
    </row>
    <row r="54" spans="1:7" ht="15" customHeight="1">
      <c r="A54" s="17"/>
      <c r="B54" s="41">
        <v>216</v>
      </c>
      <c r="C54" s="22" t="s">
        <v>46</v>
      </c>
      <c r="D54" s="20">
        <v>5370</v>
      </c>
      <c r="E54" s="20">
        <v>5500</v>
      </c>
      <c r="F54" s="20">
        <v>5500</v>
      </c>
      <c r="G54" s="20">
        <v>5500</v>
      </c>
    </row>
    <row r="55" spans="1:7" ht="15" customHeight="1">
      <c r="A55" s="17"/>
      <c r="B55" s="42">
        <v>217</v>
      </c>
      <c r="C55" s="19" t="s">
        <v>47</v>
      </c>
      <c r="D55" s="20">
        <v>9944</v>
      </c>
      <c r="E55" s="20">
        <v>3450</v>
      </c>
      <c r="F55" s="20">
        <v>3852</v>
      </c>
      <c r="G55" s="20">
        <v>4112</v>
      </c>
    </row>
    <row r="56" spans="1:7" ht="15" customHeight="1">
      <c r="A56" s="17"/>
      <c r="B56" s="41">
        <v>220</v>
      </c>
      <c r="C56" s="22" t="s">
        <v>48</v>
      </c>
      <c r="D56" s="20">
        <v>2723</v>
      </c>
      <c r="E56" s="20">
        <v>1502</v>
      </c>
      <c r="F56" s="20">
        <v>1502</v>
      </c>
      <c r="G56" s="20">
        <v>1673</v>
      </c>
    </row>
    <row r="57" spans="1:7" ht="15" customHeight="1">
      <c r="A57" s="17"/>
      <c r="B57" s="41">
        <v>230</v>
      </c>
      <c r="C57" s="22" t="s">
        <v>49</v>
      </c>
      <c r="D57" s="20">
        <v>4939</v>
      </c>
      <c r="E57" s="20">
        <v>1000</v>
      </c>
      <c r="F57" s="20">
        <v>1000</v>
      </c>
      <c r="G57" s="20">
        <v>2000</v>
      </c>
    </row>
    <row r="58" spans="1:7" ht="15" customHeight="1">
      <c r="A58" s="38"/>
      <c r="B58" s="43">
        <v>235</v>
      </c>
      <c r="C58" s="44" t="s">
        <v>50</v>
      </c>
      <c r="D58" s="20">
        <v>20</v>
      </c>
      <c r="E58" s="20">
        <v>125</v>
      </c>
      <c r="F58" s="66">
        <v>0</v>
      </c>
      <c r="G58" s="66">
        <v>0</v>
      </c>
    </row>
    <row r="59" spans="1:7" ht="15" customHeight="1">
      <c r="A59" s="38"/>
      <c r="B59" s="43">
        <v>250</v>
      </c>
      <c r="C59" s="44" t="s">
        <v>51</v>
      </c>
      <c r="D59" s="20">
        <v>561</v>
      </c>
      <c r="E59" s="20">
        <v>600</v>
      </c>
      <c r="F59" s="20">
        <v>600</v>
      </c>
      <c r="G59" s="20">
        <v>600</v>
      </c>
    </row>
    <row r="60" spans="1:7" ht="15" customHeight="1">
      <c r="A60" s="31" t="s">
        <v>11</v>
      </c>
      <c r="B60" s="32" t="s">
        <v>41</v>
      </c>
      <c r="C60" s="33" t="s">
        <v>42</v>
      </c>
      <c r="D60" s="26">
        <f>SUM(D51:D59)</f>
        <v>90877</v>
      </c>
      <c r="E60" s="26">
        <f t="shared" ref="E60:G60" si="6">SUM(E51:E59)</f>
        <v>89647</v>
      </c>
      <c r="F60" s="26">
        <f t="shared" si="6"/>
        <v>90624</v>
      </c>
      <c r="G60" s="26">
        <f t="shared" si="6"/>
        <v>90485</v>
      </c>
    </row>
    <row r="61" spans="1:7">
      <c r="A61" s="38"/>
      <c r="B61" s="45"/>
      <c r="C61" s="46"/>
      <c r="D61" s="28"/>
      <c r="E61" s="28"/>
      <c r="F61" s="28"/>
      <c r="G61" s="28"/>
    </row>
    <row r="62" spans="1:7" ht="14.45" customHeight="1">
      <c r="A62" s="38"/>
      <c r="B62" s="39" t="s">
        <v>52</v>
      </c>
      <c r="C62" s="46" t="s">
        <v>53</v>
      </c>
      <c r="D62" s="28"/>
      <c r="E62" s="28"/>
      <c r="F62" s="28"/>
      <c r="G62" s="28"/>
    </row>
    <row r="63" spans="1:7" ht="14.45" customHeight="1">
      <c r="A63" s="38"/>
      <c r="B63" s="43">
        <v>401</v>
      </c>
      <c r="C63" s="44" t="s">
        <v>54</v>
      </c>
      <c r="D63" s="20">
        <v>14553</v>
      </c>
      <c r="E63" s="20">
        <v>9100</v>
      </c>
      <c r="F63" s="20">
        <v>8100</v>
      </c>
      <c r="G63" s="20">
        <v>9100</v>
      </c>
    </row>
    <row r="64" spans="1:7" ht="14.45" customHeight="1">
      <c r="A64" s="38"/>
      <c r="B64" s="43">
        <v>403</v>
      </c>
      <c r="C64" s="44" t="s">
        <v>55</v>
      </c>
      <c r="D64" s="20">
        <v>8544</v>
      </c>
      <c r="E64" s="20">
        <v>9000</v>
      </c>
      <c r="F64" s="20">
        <v>9000</v>
      </c>
      <c r="G64" s="20">
        <v>9660</v>
      </c>
    </row>
    <row r="65" spans="1:7" ht="14.45" customHeight="1">
      <c r="A65" s="38"/>
      <c r="B65" s="47">
        <v>404</v>
      </c>
      <c r="C65" s="48" t="s">
        <v>56</v>
      </c>
      <c r="D65" s="66">
        <v>0</v>
      </c>
      <c r="E65" s="20">
        <v>1</v>
      </c>
      <c r="F65" s="20">
        <v>1</v>
      </c>
      <c r="G65" s="20">
        <v>1</v>
      </c>
    </row>
    <row r="66" spans="1:7" ht="14.45" customHeight="1">
      <c r="A66" s="17"/>
      <c r="B66" s="41">
        <v>405</v>
      </c>
      <c r="C66" s="22" t="s">
        <v>57</v>
      </c>
      <c r="D66" s="20">
        <v>733</v>
      </c>
      <c r="E66" s="20">
        <v>800</v>
      </c>
      <c r="F66" s="20">
        <v>600</v>
      </c>
      <c r="G66" s="20">
        <v>500</v>
      </c>
    </row>
    <row r="67" spans="1:7" ht="14.45" customHeight="1">
      <c r="A67" s="38"/>
      <c r="B67" s="43">
        <v>406</v>
      </c>
      <c r="C67" s="44" t="s">
        <v>58</v>
      </c>
      <c r="D67" s="20">
        <v>142693</v>
      </c>
      <c r="E67" s="20">
        <v>153500</v>
      </c>
      <c r="F67" s="20">
        <v>111535</v>
      </c>
      <c r="G67" s="20">
        <v>120600</v>
      </c>
    </row>
    <row r="68" spans="1:7" ht="14.45" customHeight="1">
      <c r="A68" s="38"/>
      <c r="B68" s="43">
        <v>407</v>
      </c>
      <c r="C68" s="44" t="s">
        <v>59</v>
      </c>
      <c r="D68" s="20">
        <v>36177</v>
      </c>
      <c r="E68" s="20">
        <v>50000</v>
      </c>
      <c r="F68" s="20">
        <v>45000</v>
      </c>
      <c r="G68" s="20">
        <v>51800</v>
      </c>
    </row>
    <row r="69" spans="1:7" ht="14.45" customHeight="1">
      <c r="A69" s="38"/>
      <c r="B69" s="43">
        <v>408</v>
      </c>
      <c r="C69" s="44" t="s">
        <v>60</v>
      </c>
      <c r="D69" s="20">
        <v>884</v>
      </c>
      <c r="E69" s="20">
        <v>700</v>
      </c>
      <c r="F69" s="20">
        <v>700</v>
      </c>
      <c r="G69" s="20">
        <v>700</v>
      </c>
    </row>
    <row r="70" spans="1:7" ht="14.45" customHeight="1">
      <c r="A70" s="17"/>
      <c r="B70" s="41">
        <v>425</v>
      </c>
      <c r="C70" s="22" t="s">
        <v>61</v>
      </c>
      <c r="D70" s="20">
        <v>153</v>
      </c>
      <c r="E70" s="20">
        <v>16</v>
      </c>
      <c r="F70" s="20">
        <v>16</v>
      </c>
      <c r="G70" s="20">
        <v>16</v>
      </c>
    </row>
    <row r="71" spans="1:7" ht="14.45" customHeight="1">
      <c r="A71" s="17"/>
      <c r="B71" s="41">
        <v>515</v>
      </c>
      <c r="C71" s="22" t="s">
        <v>62</v>
      </c>
      <c r="D71" s="20">
        <v>21307</v>
      </c>
      <c r="E71" s="20">
        <v>15000</v>
      </c>
      <c r="F71" s="20">
        <v>15000</v>
      </c>
      <c r="G71" s="20">
        <v>15000</v>
      </c>
    </row>
    <row r="72" spans="1:7" ht="14.45" customHeight="1">
      <c r="A72" s="17"/>
      <c r="B72" s="41">
        <v>702</v>
      </c>
      <c r="C72" s="22" t="s">
        <v>63</v>
      </c>
      <c r="D72" s="20">
        <v>2194</v>
      </c>
      <c r="E72" s="20">
        <v>3000</v>
      </c>
      <c r="F72" s="20">
        <v>3000</v>
      </c>
      <c r="G72" s="20">
        <v>2200</v>
      </c>
    </row>
    <row r="73" spans="1:7" ht="14.45" customHeight="1">
      <c r="A73" s="17"/>
      <c r="B73" s="41">
        <v>801</v>
      </c>
      <c r="C73" s="22" t="s">
        <v>64</v>
      </c>
      <c r="D73" s="20">
        <v>989285</v>
      </c>
      <c r="E73" s="20">
        <v>1211000</v>
      </c>
      <c r="F73" s="20">
        <v>1211000</v>
      </c>
      <c r="G73" s="20">
        <v>1251000</v>
      </c>
    </row>
    <row r="74" spans="1:7" ht="14.45" customHeight="1">
      <c r="A74" s="17"/>
      <c r="B74" s="41">
        <v>851</v>
      </c>
      <c r="C74" s="22" t="s">
        <v>65</v>
      </c>
      <c r="D74" s="20">
        <v>783</v>
      </c>
      <c r="E74" s="20">
        <v>2500</v>
      </c>
      <c r="F74" s="20">
        <v>2500</v>
      </c>
      <c r="G74" s="20">
        <v>2500</v>
      </c>
    </row>
    <row r="75" spans="1:7" ht="14.45" customHeight="1">
      <c r="A75" s="17"/>
      <c r="B75" s="41">
        <v>852</v>
      </c>
      <c r="C75" s="22" t="s">
        <v>66</v>
      </c>
      <c r="D75" s="20">
        <v>5029</v>
      </c>
      <c r="E75" s="20">
        <v>5800</v>
      </c>
      <c r="F75" s="20">
        <v>5800</v>
      </c>
      <c r="G75" s="20">
        <v>5800</v>
      </c>
    </row>
    <row r="76" spans="1:7">
      <c r="A76" s="17"/>
      <c r="B76" s="41">
        <v>853</v>
      </c>
      <c r="C76" s="22" t="s">
        <v>67</v>
      </c>
      <c r="D76" s="20">
        <v>1462</v>
      </c>
      <c r="E76" s="20">
        <v>800</v>
      </c>
      <c r="F76" s="20">
        <v>800</v>
      </c>
      <c r="G76" s="20">
        <v>800</v>
      </c>
    </row>
    <row r="77" spans="1:7" ht="14.45" customHeight="1">
      <c r="A77" s="17"/>
      <c r="B77" s="24">
        <v>1054</v>
      </c>
      <c r="C77" s="22" t="s">
        <v>68</v>
      </c>
      <c r="D77" s="66">
        <v>0</v>
      </c>
      <c r="E77" s="66">
        <v>0</v>
      </c>
      <c r="F77" s="66">
        <v>0</v>
      </c>
      <c r="G77" s="66">
        <v>0</v>
      </c>
    </row>
    <row r="78" spans="1:7" ht="14.45" customHeight="1">
      <c r="A78" s="17"/>
      <c r="B78" s="24">
        <v>1055</v>
      </c>
      <c r="C78" s="22" t="s">
        <v>70</v>
      </c>
      <c r="D78" s="20">
        <v>340963</v>
      </c>
      <c r="E78" s="20">
        <v>430000</v>
      </c>
      <c r="F78" s="20">
        <v>430000</v>
      </c>
      <c r="G78" s="20">
        <v>393500</v>
      </c>
    </row>
    <row r="79" spans="1:7" ht="14.45" customHeight="1">
      <c r="A79" s="17"/>
      <c r="B79" s="24">
        <v>1452</v>
      </c>
      <c r="C79" s="22" t="s">
        <v>71</v>
      </c>
      <c r="D79" s="20">
        <v>26499</v>
      </c>
      <c r="E79" s="20">
        <v>28000</v>
      </c>
      <c r="F79" s="20">
        <v>28000</v>
      </c>
      <c r="G79" s="20">
        <v>31360</v>
      </c>
    </row>
    <row r="80" spans="1:7" ht="14.45" customHeight="1">
      <c r="A80" s="17"/>
      <c r="B80" s="24">
        <v>1475</v>
      </c>
      <c r="C80" s="22" t="s">
        <v>72</v>
      </c>
      <c r="D80" s="20">
        <v>1273</v>
      </c>
      <c r="E80" s="20">
        <v>900</v>
      </c>
      <c r="F80" s="20">
        <v>900</v>
      </c>
      <c r="G80" s="20">
        <v>1300</v>
      </c>
    </row>
    <row r="81" spans="1:7" ht="15" customHeight="1">
      <c r="A81" s="17" t="s">
        <v>11</v>
      </c>
      <c r="B81" s="24" t="s">
        <v>52</v>
      </c>
      <c r="C81" s="25" t="s">
        <v>53</v>
      </c>
      <c r="D81" s="26">
        <f>SUM(D63:D80)</f>
        <v>1592532</v>
      </c>
      <c r="E81" s="26">
        <f t="shared" ref="E81:G81" si="7">SUM(E63:E80)</f>
        <v>1920117</v>
      </c>
      <c r="F81" s="26">
        <f t="shared" si="7"/>
        <v>1871952</v>
      </c>
      <c r="G81" s="26">
        <f t="shared" si="7"/>
        <v>1895837</v>
      </c>
    </row>
    <row r="82" spans="1:7" ht="15" customHeight="1">
      <c r="A82" s="17" t="s">
        <v>11</v>
      </c>
      <c r="B82" s="30" t="s">
        <v>17</v>
      </c>
      <c r="C82" s="36" t="s">
        <v>30</v>
      </c>
      <c r="D82" s="20">
        <f>D81+D60+D48</f>
        <v>7269222</v>
      </c>
      <c r="E82" s="20">
        <f t="shared" ref="E82:G82" si="8">E81+E60+E48</f>
        <v>10663696</v>
      </c>
      <c r="F82" s="20">
        <f t="shared" si="8"/>
        <v>10629176</v>
      </c>
      <c r="G82" s="20">
        <f t="shared" si="8"/>
        <v>3181536</v>
      </c>
    </row>
    <row r="83" spans="1:7" ht="15" customHeight="1">
      <c r="A83" s="17" t="s">
        <v>11</v>
      </c>
      <c r="B83" s="24" t="s">
        <v>24</v>
      </c>
      <c r="C83" s="25" t="s">
        <v>25</v>
      </c>
      <c r="D83" s="26">
        <f>D82+D36</f>
        <v>7944894</v>
      </c>
      <c r="E83" s="26">
        <f>E82+E36</f>
        <v>10989196</v>
      </c>
      <c r="F83" s="26">
        <f t="shared" ref="F83:G83" si="9">F82+F36</f>
        <v>11010284</v>
      </c>
      <c r="G83" s="26">
        <f t="shared" si="9"/>
        <v>3503611</v>
      </c>
    </row>
    <row r="84" spans="1:7" ht="15" customHeight="1">
      <c r="A84" s="38" t="s">
        <v>11</v>
      </c>
      <c r="B84" s="50" t="s">
        <v>73</v>
      </c>
      <c r="C84" s="46" t="s">
        <v>74</v>
      </c>
      <c r="D84" s="26">
        <f>D83+D30</f>
        <v>20820291</v>
      </c>
      <c r="E84" s="26">
        <f t="shared" ref="E84:G84" si="10">E83+E30</f>
        <v>25524561</v>
      </c>
      <c r="F84" s="26">
        <f t="shared" si="10"/>
        <v>25312249</v>
      </c>
      <c r="G84" s="26">
        <f t="shared" si="10"/>
        <v>28354303</v>
      </c>
    </row>
    <row r="85" spans="1:7" ht="14.45" customHeight="1">
      <c r="A85" s="38"/>
      <c r="B85" s="50"/>
      <c r="C85" s="46"/>
      <c r="D85" s="28"/>
      <c r="E85" s="28"/>
      <c r="F85" s="28"/>
      <c r="G85" s="28"/>
    </row>
    <row r="86" spans="1:7">
      <c r="A86" s="17"/>
      <c r="B86" s="24" t="s">
        <v>75</v>
      </c>
      <c r="C86" s="25" t="s">
        <v>76</v>
      </c>
      <c r="D86" s="20"/>
      <c r="E86" s="20"/>
      <c r="F86" s="20"/>
      <c r="G86" s="20"/>
    </row>
    <row r="87" spans="1:7" ht="14.45" customHeight="1">
      <c r="A87" s="17"/>
      <c r="B87" s="24">
        <v>1601</v>
      </c>
      <c r="C87" s="22" t="s">
        <v>77</v>
      </c>
      <c r="D87" s="20">
        <v>22444097</v>
      </c>
      <c r="E87" s="20">
        <v>35608523</v>
      </c>
      <c r="F87" s="20">
        <v>36479836</v>
      </c>
      <c r="G87" s="20">
        <v>19664801</v>
      </c>
    </row>
    <row r="88" spans="1:7">
      <c r="A88" s="38" t="s">
        <v>11</v>
      </c>
      <c r="B88" s="39" t="s">
        <v>75</v>
      </c>
      <c r="C88" s="46" t="s">
        <v>76</v>
      </c>
      <c r="D88" s="26">
        <f>D87</f>
        <v>22444097</v>
      </c>
      <c r="E88" s="26">
        <f t="shared" ref="E88:G88" si="11">E87</f>
        <v>35608523</v>
      </c>
      <c r="F88" s="26">
        <f t="shared" si="11"/>
        <v>36479836</v>
      </c>
      <c r="G88" s="26">
        <f t="shared" si="11"/>
        <v>19664801</v>
      </c>
    </row>
    <row r="89" spans="1:7" ht="15" customHeight="1" thickBot="1">
      <c r="A89" s="51" t="s">
        <v>11</v>
      </c>
      <c r="B89" s="52"/>
      <c r="C89" s="53" t="s">
        <v>78</v>
      </c>
      <c r="D89" s="54">
        <f>D88+D84</f>
        <v>43264388</v>
      </c>
      <c r="E89" s="54">
        <f t="shared" ref="E89:G89" si="12">E88+E84</f>
        <v>61133084</v>
      </c>
      <c r="F89" s="54">
        <f t="shared" si="12"/>
        <v>61792085</v>
      </c>
      <c r="G89" s="54">
        <f t="shared" si="12"/>
        <v>48019104</v>
      </c>
    </row>
    <row r="90" spans="1:7" ht="13.5" thickTop="1">
      <c r="A90" s="17"/>
      <c r="B90" s="27"/>
      <c r="C90" s="17"/>
      <c r="D90" s="55"/>
      <c r="E90" s="55"/>
      <c r="F90" s="55"/>
      <c r="G90" s="55"/>
    </row>
    <row r="91" spans="1:7">
      <c r="A91" s="17"/>
      <c r="B91" s="27"/>
      <c r="C91" s="17"/>
      <c r="D91" s="198"/>
      <c r="E91" s="198"/>
      <c r="F91" s="198"/>
      <c r="G91" s="198"/>
    </row>
  </sheetData>
  <mergeCells count="6">
    <mergeCell ref="A2:G2"/>
    <mergeCell ref="A4:C6"/>
    <mergeCell ref="D4:D6"/>
    <mergeCell ref="E4:E6"/>
    <mergeCell ref="F4:F6"/>
    <mergeCell ref="G4:G6"/>
  </mergeCells>
  <printOptions horizontalCentered="1"/>
  <pageMargins left="0.98425196850393704" right="0.78740157480314965" top="0.74803149606299213" bottom="0.9055118110236221" header="0.51181102362204722" footer="0.59055118110236227"/>
  <pageSetup paperSize="9" firstPageNumber="19" orientation="landscape" useFirstPageNumber="1" r:id="rId1"/>
  <headerFooter scaleWithDoc="0">
    <oddFooter>&amp;C&amp;"Times New Roman,Bold"&amp;11&amp;P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C1" transitionEvaluation="1" codeName="Sheet64"/>
  <dimension ref="A2:L168"/>
  <sheetViews>
    <sheetView view="pageBreakPreview" topLeftCell="C1" zoomScaleNormal="130" zoomScaleSheetLayoutView="100" workbookViewId="0">
      <selection activeCell="O12" sqref="O12"/>
    </sheetView>
  </sheetViews>
  <sheetFormatPr defaultColWidth="8.875" defaultRowHeight="12.75"/>
  <cols>
    <col min="1" max="1" width="5.125" style="144" customWidth="1"/>
    <col min="2" max="2" width="5.125" style="158" customWidth="1"/>
    <col min="3" max="3" width="35.625" style="144" customWidth="1"/>
    <col min="4" max="4" width="8.625" style="187" customWidth="1"/>
    <col min="5" max="5" width="8.625" style="148" customWidth="1"/>
    <col min="6" max="12" width="8.625" style="150" customWidth="1"/>
    <col min="13" max="16384" width="8.875" style="124"/>
  </cols>
  <sheetData>
    <row r="2" spans="1:12">
      <c r="A2" s="212" t="s">
        <v>177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2" ht="14.25" thickBot="1">
      <c r="A3" s="125"/>
      <c r="B3" s="126"/>
      <c r="C3" s="125"/>
      <c r="D3" s="127"/>
      <c r="E3" s="128"/>
      <c r="F3" s="129"/>
      <c r="G3" s="129"/>
      <c r="H3" s="129"/>
      <c r="I3" s="129"/>
      <c r="J3" s="130"/>
      <c r="K3" s="129"/>
      <c r="L3" s="131" t="s">
        <v>1</v>
      </c>
    </row>
    <row r="4" spans="1:12" ht="13.5" thickTop="1">
      <c r="A4" s="132"/>
      <c r="B4" s="133"/>
      <c r="C4" s="124"/>
      <c r="D4" s="213" t="s">
        <v>178</v>
      </c>
      <c r="E4" s="213"/>
      <c r="F4" s="213" t="s">
        <v>179</v>
      </c>
      <c r="G4" s="213"/>
      <c r="H4" s="214" t="s">
        <v>180</v>
      </c>
      <c r="I4" s="214"/>
      <c r="J4" s="213" t="s">
        <v>179</v>
      </c>
      <c r="K4" s="213"/>
      <c r="L4" s="213"/>
    </row>
    <row r="5" spans="1:12">
      <c r="A5" s="132"/>
      <c r="B5" s="133"/>
      <c r="C5" s="192" t="s">
        <v>181</v>
      </c>
      <c r="D5" s="214" t="s">
        <v>182</v>
      </c>
      <c r="E5" s="214"/>
      <c r="F5" s="214" t="s">
        <v>183</v>
      </c>
      <c r="G5" s="214"/>
      <c r="H5" s="214" t="s">
        <v>183</v>
      </c>
      <c r="I5" s="214"/>
      <c r="J5" s="214" t="s">
        <v>335</v>
      </c>
      <c r="K5" s="214"/>
      <c r="L5" s="214"/>
    </row>
    <row r="6" spans="1:12" ht="13.5" thickBot="1">
      <c r="A6" s="134"/>
      <c r="B6" s="135"/>
      <c r="C6" s="134"/>
      <c r="D6" s="136" t="s">
        <v>184</v>
      </c>
      <c r="E6" s="137" t="s">
        <v>185</v>
      </c>
      <c r="F6" s="138" t="s">
        <v>184</v>
      </c>
      <c r="G6" s="138" t="s">
        <v>185</v>
      </c>
      <c r="H6" s="138" t="s">
        <v>184</v>
      </c>
      <c r="I6" s="138" t="s">
        <v>185</v>
      </c>
      <c r="J6" s="138" t="s">
        <v>184</v>
      </c>
      <c r="K6" s="138" t="s">
        <v>185</v>
      </c>
      <c r="L6" s="138" t="s">
        <v>11</v>
      </c>
    </row>
    <row r="7" spans="1:12" ht="9" customHeight="1" thickTop="1">
      <c r="A7" s="139"/>
      <c r="B7" s="140"/>
      <c r="C7" s="139"/>
      <c r="D7" s="141"/>
      <c r="E7" s="142"/>
      <c r="F7" s="143"/>
      <c r="G7" s="143"/>
      <c r="H7" s="143"/>
      <c r="I7" s="143"/>
      <c r="J7" s="143"/>
      <c r="K7" s="143"/>
      <c r="L7" s="143"/>
    </row>
    <row r="8" spans="1:12">
      <c r="B8" s="145" t="s">
        <v>4</v>
      </c>
      <c r="C8" s="146" t="s">
        <v>186</v>
      </c>
      <c r="D8" s="147"/>
      <c r="F8" s="149"/>
      <c r="H8" s="149"/>
      <c r="J8" s="149"/>
    </row>
    <row r="9" spans="1:12">
      <c r="B9" s="145" t="s">
        <v>6</v>
      </c>
      <c r="C9" s="151" t="s">
        <v>187</v>
      </c>
      <c r="D9" s="152"/>
      <c r="E9" s="153"/>
      <c r="F9" s="154"/>
      <c r="G9" s="155"/>
      <c r="H9" s="154"/>
      <c r="I9" s="155"/>
      <c r="J9" s="154"/>
      <c r="K9" s="155"/>
      <c r="L9" s="155"/>
    </row>
    <row r="10" spans="1:12">
      <c r="B10" s="145">
        <v>2011</v>
      </c>
      <c r="C10" s="156" t="s">
        <v>188</v>
      </c>
      <c r="D10" s="49">
        <v>0</v>
      </c>
      <c r="E10" s="109">
        <v>133874</v>
      </c>
      <c r="F10" s="49">
        <v>0</v>
      </c>
      <c r="G10" s="117">
        <v>158636</v>
      </c>
      <c r="H10" s="49">
        <v>0</v>
      </c>
      <c r="I10" s="117">
        <v>162536</v>
      </c>
      <c r="J10" s="49">
        <v>0</v>
      </c>
      <c r="K10" s="117">
        <v>163551</v>
      </c>
      <c r="L10" s="117">
        <v>163551</v>
      </c>
    </row>
    <row r="11" spans="1:12" ht="27.95" customHeight="1">
      <c r="B11" s="145">
        <v>2012</v>
      </c>
      <c r="C11" s="156" t="s">
        <v>189</v>
      </c>
      <c r="D11" s="66">
        <v>0</v>
      </c>
      <c r="E11" s="29">
        <v>54724</v>
      </c>
      <c r="F11" s="66">
        <v>0</v>
      </c>
      <c r="G11" s="118">
        <v>57890</v>
      </c>
      <c r="H11" s="66">
        <v>0</v>
      </c>
      <c r="I11" s="118">
        <v>57890</v>
      </c>
      <c r="J11" s="66">
        <v>0</v>
      </c>
      <c r="K11" s="118">
        <v>61127</v>
      </c>
      <c r="L11" s="118">
        <v>61127</v>
      </c>
    </row>
    <row r="12" spans="1:12">
      <c r="B12" s="145">
        <v>2013</v>
      </c>
      <c r="C12" s="156" t="s">
        <v>190</v>
      </c>
      <c r="D12" s="66">
        <v>0</v>
      </c>
      <c r="E12" s="29">
        <v>101543</v>
      </c>
      <c r="F12" s="66">
        <v>0</v>
      </c>
      <c r="G12" s="118">
        <v>141613</v>
      </c>
      <c r="H12" s="66">
        <v>0</v>
      </c>
      <c r="I12" s="118">
        <v>141613</v>
      </c>
      <c r="J12" s="66">
        <v>0</v>
      </c>
      <c r="K12" s="118">
        <v>140661</v>
      </c>
      <c r="L12" s="118">
        <v>140661</v>
      </c>
    </row>
    <row r="13" spans="1:12">
      <c r="B13" s="145">
        <v>2014</v>
      </c>
      <c r="C13" s="156" t="s">
        <v>97</v>
      </c>
      <c r="D13" s="66">
        <v>0</v>
      </c>
      <c r="E13" s="29">
        <v>238719</v>
      </c>
      <c r="F13" s="29">
        <v>16900</v>
      </c>
      <c r="G13" s="118">
        <v>428888</v>
      </c>
      <c r="H13" s="29">
        <v>16900</v>
      </c>
      <c r="I13" s="118">
        <v>437382</v>
      </c>
      <c r="J13" s="66">
        <v>0</v>
      </c>
      <c r="K13" s="118">
        <v>357801</v>
      </c>
      <c r="L13" s="118">
        <v>357801</v>
      </c>
    </row>
    <row r="14" spans="1:12">
      <c r="B14" s="145">
        <v>2015</v>
      </c>
      <c r="C14" s="156" t="s">
        <v>191</v>
      </c>
      <c r="D14" s="66">
        <v>0</v>
      </c>
      <c r="E14" s="29">
        <v>64668</v>
      </c>
      <c r="F14" s="66">
        <v>0</v>
      </c>
      <c r="G14" s="29">
        <v>187465</v>
      </c>
      <c r="H14" s="66">
        <v>0</v>
      </c>
      <c r="I14" s="29">
        <v>187465</v>
      </c>
      <c r="J14" s="66">
        <v>0</v>
      </c>
      <c r="K14" s="29">
        <v>61701</v>
      </c>
      <c r="L14" s="29">
        <v>61701</v>
      </c>
    </row>
    <row r="15" spans="1:12">
      <c r="A15" s="144" t="s">
        <v>11</v>
      </c>
      <c r="B15" s="145" t="s">
        <v>6</v>
      </c>
      <c r="C15" s="151" t="s">
        <v>187</v>
      </c>
      <c r="D15" s="94" t="s">
        <v>69</v>
      </c>
      <c r="E15" s="94">
        <f t="shared" ref="E15:K15" si="0">SUM(E10:E14)</f>
        <v>593528</v>
      </c>
      <c r="F15" s="94">
        <f t="shared" si="0"/>
        <v>16900</v>
      </c>
      <c r="G15" s="157">
        <f t="shared" si="0"/>
        <v>974492</v>
      </c>
      <c r="H15" s="94">
        <f t="shared" si="0"/>
        <v>16900</v>
      </c>
      <c r="I15" s="94">
        <f t="shared" si="0"/>
        <v>986886</v>
      </c>
      <c r="J15" s="119">
        <f t="shared" si="0"/>
        <v>0</v>
      </c>
      <c r="K15" s="157">
        <f t="shared" si="0"/>
        <v>784841</v>
      </c>
      <c r="L15" s="157">
        <f>SUM(J15:K15)</f>
        <v>784841</v>
      </c>
    </row>
    <row r="16" spans="1:12" ht="9" customHeight="1">
      <c r="C16" s="151"/>
      <c r="D16" s="109"/>
      <c r="E16" s="109"/>
      <c r="F16" s="49"/>
      <c r="G16" s="117"/>
      <c r="H16" s="49"/>
      <c r="I16" s="117"/>
      <c r="J16" s="49"/>
      <c r="K16" s="117"/>
      <c r="L16" s="117"/>
    </row>
    <row r="17" spans="1:12">
      <c r="B17" s="145" t="s">
        <v>12</v>
      </c>
      <c r="C17" s="151" t="s">
        <v>192</v>
      </c>
      <c r="D17" s="159"/>
      <c r="E17" s="159"/>
      <c r="F17" s="153"/>
      <c r="G17" s="155"/>
      <c r="H17" s="153"/>
      <c r="I17" s="155"/>
      <c r="J17" s="153"/>
      <c r="K17" s="155"/>
      <c r="L17" s="155"/>
    </row>
    <row r="18" spans="1:12">
      <c r="B18" s="158" t="s">
        <v>193</v>
      </c>
      <c r="C18" s="156" t="s">
        <v>194</v>
      </c>
      <c r="D18" s="159"/>
      <c r="E18" s="159"/>
      <c r="F18" s="153"/>
      <c r="G18" s="155"/>
      <c r="H18" s="153"/>
      <c r="I18" s="155"/>
      <c r="J18" s="153"/>
      <c r="K18" s="155"/>
      <c r="L18" s="155"/>
    </row>
    <row r="19" spans="1:12">
      <c r="B19" s="145">
        <v>2020</v>
      </c>
      <c r="C19" s="156" t="s">
        <v>194</v>
      </c>
      <c r="D19" s="49">
        <v>0</v>
      </c>
      <c r="E19" s="109">
        <v>10957</v>
      </c>
      <c r="F19" s="49">
        <v>0</v>
      </c>
      <c r="G19" s="117">
        <v>11392</v>
      </c>
      <c r="H19" s="49">
        <v>0</v>
      </c>
      <c r="I19" s="117">
        <v>11392</v>
      </c>
      <c r="J19" s="49">
        <v>0</v>
      </c>
      <c r="K19" s="117">
        <v>13324</v>
      </c>
      <c r="L19" s="117">
        <v>13324</v>
      </c>
    </row>
    <row r="20" spans="1:12" ht="27.95" customHeight="1">
      <c r="B20" s="158" t="s">
        <v>41</v>
      </c>
      <c r="C20" s="156" t="s">
        <v>195</v>
      </c>
      <c r="D20" s="109"/>
      <c r="E20" s="109"/>
      <c r="F20" s="117"/>
      <c r="G20" s="117"/>
      <c r="H20" s="117"/>
      <c r="I20" s="117"/>
      <c r="J20" s="117"/>
      <c r="K20" s="117"/>
      <c r="L20" s="117"/>
    </row>
    <row r="21" spans="1:12">
      <c r="B21" s="145">
        <v>2029</v>
      </c>
      <c r="C21" s="156" t="s">
        <v>14</v>
      </c>
      <c r="D21" s="29">
        <v>7899</v>
      </c>
      <c r="E21" s="29">
        <v>133545</v>
      </c>
      <c r="F21" s="29">
        <v>7900</v>
      </c>
      <c r="G21" s="118">
        <v>134555</v>
      </c>
      <c r="H21" s="118">
        <v>7900</v>
      </c>
      <c r="I21" s="118">
        <v>134555</v>
      </c>
      <c r="J21" s="66">
        <v>0</v>
      </c>
      <c r="K21" s="118">
        <v>123924</v>
      </c>
      <c r="L21" s="118">
        <v>123924</v>
      </c>
    </row>
    <row r="22" spans="1:12">
      <c r="B22" s="145">
        <v>2030</v>
      </c>
      <c r="C22" s="156" t="s">
        <v>196</v>
      </c>
      <c r="D22" s="160">
        <v>0</v>
      </c>
      <c r="E22" s="115">
        <v>2367</v>
      </c>
      <c r="F22" s="160">
        <v>0</v>
      </c>
      <c r="G22" s="161">
        <v>2000</v>
      </c>
      <c r="H22" s="160">
        <v>0</v>
      </c>
      <c r="I22" s="161">
        <v>2000</v>
      </c>
      <c r="J22" s="160">
        <v>0</v>
      </c>
      <c r="K22" s="161">
        <v>2000</v>
      </c>
      <c r="L22" s="161">
        <v>2000</v>
      </c>
    </row>
    <row r="23" spans="1:12" ht="27.95" customHeight="1">
      <c r="A23" s="144" t="s">
        <v>11</v>
      </c>
      <c r="B23" s="158" t="s">
        <v>41</v>
      </c>
      <c r="C23" s="156" t="s">
        <v>197</v>
      </c>
      <c r="D23" s="115">
        <f>SUM(D21:D22)</f>
        <v>7899</v>
      </c>
      <c r="E23" s="115">
        <f t="shared" ref="E23:L23" si="1">SUM(E21:E22)</f>
        <v>135912</v>
      </c>
      <c r="F23" s="115">
        <f t="shared" si="1"/>
        <v>7900</v>
      </c>
      <c r="G23" s="161">
        <f t="shared" si="1"/>
        <v>136555</v>
      </c>
      <c r="H23" s="161">
        <f t="shared" si="1"/>
        <v>7900</v>
      </c>
      <c r="I23" s="161">
        <f t="shared" si="1"/>
        <v>136555</v>
      </c>
      <c r="J23" s="160">
        <f t="shared" si="1"/>
        <v>0</v>
      </c>
      <c r="K23" s="161">
        <f t="shared" si="1"/>
        <v>125924</v>
      </c>
      <c r="L23" s="161">
        <f t="shared" si="1"/>
        <v>125924</v>
      </c>
    </row>
    <row r="24" spans="1:12">
      <c r="B24" s="158" t="s">
        <v>52</v>
      </c>
      <c r="C24" s="156" t="s">
        <v>198</v>
      </c>
      <c r="D24" s="29"/>
      <c r="E24" s="29"/>
      <c r="F24" s="118"/>
      <c r="G24" s="118"/>
      <c r="H24" s="118"/>
      <c r="I24" s="118"/>
      <c r="J24" s="118"/>
      <c r="K24" s="118"/>
      <c r="L24" s="118"/>
    </row>
    <row r="25" spans="1:12">
      <c r="B25" s="145">
        <v>2039</v>
      </c>
      <c r="C25" s="156" t="s">
        <v>20</v>
      </c>
      <c r="D25" s="66">
        <v>0</v>
      </c>
      <c r="E25" s="29">
        <v>48585</v>
      </c>
      <c r="F25" s="66">
        <v>0</v>
      </c>
      <c r="G25" s="118">
        <v>54050</v>
      </c>
      <c r="H25" s="66">
        <v>0</v>
      </c>
      <c r="I25" s="118">
        <v>54050</v>
      </c>
      <c r="J25" s="66">
        <v>0</v>
      </c>
      <c r="K25" s="118">
        <v>57495</v>
      </c>
      <c r="L25" s="118">
        <v>57495</v>
      </c>
    </row>
    <row r="26" spans="1:12">
      <c r="B26" s="145">
        <v>2040</v>
      </c>
      <c r="C26" s="156" t="s">
        <v>21</v>
      </c>
      <c r="D26" s="29">
        <v>40300</v>
      </c>
      <c r="E26" s="29">
        <v>45488</v>
      </c>
      <c r="F26" s="118">
        <v>14800</v>
      </c>
      <c r="G26" s="118">
        <v>51376</v>
      </c>
      <c r="H26" s="29">
        <v>14800</v>
      </c>
      <c r="I26" s="118">
        <v>51376</v>
      </c>
      <c r="J26" s="66">
        <v>0</v>
      </c>
      <c r="K26" s="118">
        <v>48211</v>
      </c>
      <c r="L26" s="118">
        <v>48211</v>
      </c>
    </row>
    <row r="27" spans="1:12">
      <c r="B27" s="145">
        <v>2041</v>
      </c>
      <c r="C27" s="156" t="s">
        <v>22</v>
      </c>
      <c r="D27" s="66">
        <v>0</v>
      </c>
      <c r="E27" s="29">
        <v>18176</v>
      </c>
      <c r="F27" s="66">
        <v>0</v>
      </c>
      <c r="G27" s="118">
        <v>19650</v>
      </c>
      <c r="H27" s="66">
        <v>0</v>
      </c>
      <c r="I27" s="118">
        <v>19650</v>
      </c>
      <c r="J27" s="66">
        <v>0</v>
      </c>
      <c r="K27" s="118">
        <v>24673</v>
      </c>
      <c r="L27" s="118">
        <v>24673</v>
      </c>
    </row>
    <row r="28" spans="1:12" ht="25.5">
      <c r="B28" s="145">
        <v>2045</v>
      </c>
      <c r="C28" s="156" t="s">
        <v>199</v>
      </c>
      <c r="D28" s="160">
        <v>0</v>
      </c>
      <c r="E28" s="115">
        <v>582530</v>
      </c>
      <c r="F28" s="160">
        <v>0</v>
      </c>
      <c r="G28" s="115">
        <v>691847</v>
      </c>
      <c r="H28" s="160">
        <v>0</v>
      </c>
      <c r="I28" s="115">
        <v>1277826</v>
      </c>
      <c r="J28" s="160">
        <v>0</v>
      </c>
      <c r="K28" s="115">
        <v>744485</v>
      </c>
      <c r="L28" s="115">
        <v>744485</v>
      </c>
    </row>
    <row r="29" spans="1:12">
      <c r="A29" s="144" t="s">
        <v>11</v>
      </c>
      <c r="B29" s="158" t="s">
        <v>52</v>
      </c>
      <c r="C29" s="156" t="s">
        <v>198</v>
      </c>
      <c r="D29" s="115">
        <f t="shared" ref="D29:K29" si="2">SUM(D25:D28)</f>
        <v>40300</v>
      </c>
      <c r="E29" s="115">
        <f t="shared" si="2"/>
        <v>694779</v>
      </c>
      <c r="F29" s="161">
        <f t="shared" si="2"/>
        <v>14800</v>
      </c>
      <c r="G29" s="161">
        <f t="shared" si="2"/>
        <v>816923</v>
      </c>
      <c r="H29" s="115">
        <f t="shared" si="2"/>
        <v>14800</v>
      </c>
      <c r="I29" s="161">
        <f t="shared" si="2"/>
        <v>1402902</v>
      </c>
      <c r="J29" s="160">
        <f t="shared" si="2"/>
        <v>0</v>
      </c>
      <c r="K29" s="161">
        <f t="shared" si="2"/>
        <v>874864</v>
      </c>
      <c r="L29" s="161">
        <f>SUM(J29:K29)</f>
        <v>874864</v>
      </c>
    </row>
    <row r="30" spans="1:12">
      <c r="A30" s="144" t="s">
        <v>11</v>
      </c>
      <c r="B30" s="162" t="s">
        <v>12</v>
      </c>
      <c r="C30" s="163" t="s">
        <v>192</v>
      </c>
      <c r="D30" s="94">
        <f t="shared" ref="D30:K30" si="3">D29+D23+D19</f>
        <v>48199</v>
      </c>
      <c r="E30" s="94">
        <f t="shared" si="3"/>
        <v>841648</v>
      </c>
      <c r="F30" s="157">
        <f t="shared" si="3"/>
        <v>22700</v>
      </c>
      <c r="G30" s="157">
        <f t="shared" si="3"/>
        <v>964870</v>
      </c>
      <c r="H30" s="157">
        <f t="shared" si="3"/>
        <v>22700</v>
      </c>
      <c r="I30" s="157">
        <f t="shared" si="3"/>
        <v>1550849</v>
      </c>
      <c r="J30" s="119">
        <f t="shared" si="3"/>
        <v>0</v>
      </c>
      <c r="K30" s="157">
        <f t="shared" si="3"/>
        <v>1014112</v>
      </c>
      <c r="L30" s="157">
        <f>SUM(J30:K30)</f>
        <v>1014112</v>
      </c>
    </row>
    <row r="31" spans="1:12" ht="9" customHeight="1">
      <c r="A31" s="139"/>
      <c r="B31" s="140"/>
      <c r="C31" s="121"/>
      <c r="D31" s="109"/>
      <c r="E31" s="109"/>
      <c r="F31" s="117"/>
      <c r="G31" s="117"/>
      <c r="H31" s="117"/>
      <c r="I31" s="117"/>
      <c r="J31" s="117"/>
      <c r="K31" s="117"/>
      <c r="L31" s="117"/>
    </row>
    <row r="32" spans="1:12">
      <c r="A32" s="139"/>
      <c r="B32" s="164" t="s">
        <v>17</v>
      </c>
      <c r="C32" s="163" t="s">
        <v>200</v>
      </c>
      <c r="D32" s="109"/>
      <c r="E32" s="109"/>
      <c r="F32" s="117"/>
      <c r="G32" s="117"/>
      <c r="H32" s="117"/>
      <c r="I32" s="117"/>
      <c r="J32" s="117"/>
      <c r="K32" s="117"/>
      <c r="L32" s="117"/>
    </row>
    <row r="33" spans="1:12">
      <c r="A33" s="165"/>
      <c r="B33" s="166">
        <v>2048</v>
      </c>
      <c r="C33" s="167" t="s">
        <v>201</v>
      </c>
      <c r="D33" s="160">
        <v>0</v>
      </c>
      <c r="E33" s="115">
        <v>120000</v>
      </c>
      <c r="F33" s="160">
        <v>0</v>
      </c>
      <c r="G33" s="161">
        <v>120000</v>
      </c>
      <c r="H33" s="160">
        <v>0</v>
      </c>
      <c r="I33" s="161">
        <v>120000</v>
      </c>
      <c r="J33" s="160">
        <v>0</v>
      </c>
      <c r="K33" s="161">
        <v>120000</v>
      </c>
      <c r="L33" s="161">
        <v>120000</v>
      </c>
    </row>
    <row r="34" spans="1:12" ht="15.6" customHeight="1">
      <c r="A34" s="139"/>
      <c r="B34" s="162">
        <v>2049</v>
      </c>
      <c r="C34" s="121" t="s">
        <v>202</v>
      </c>
      <c r="D34" s="160">
        <v>0</v>
      </c>
      <c r="E34" s="115">
        <v>2091609</v>
      </c>
      <c r="F34" s="160">
        <v>0</v>
      </c>
      <c r="G34" s="161">
        <v>2399027</v>
      </c>
      <c r="H34" s="160">
        <v>0</v>
      </c>
      <c r="I34" s="161">
        <v>2399027</v>
      </c>
      <c r="J34" s="160">
        <v>0</v>
      </c>
      <c r="K34" s="161">
        <v>2732665</v>
      </c>
      <c r="L34" s="161">
        <v>2732665</v>
      </c>
    </row>
    <row r="35" spans="1:12" ht="15.6" customHeight="1">
      <c r="A35" s="139" t="s">
        <v>11</v>
      </c>
      <c r="B35" s="164" t="s">
        <v>17</v>
      </c>
      <c r="C35" s="163" t="s">
        <v>203</v>
      </c>
      <c r="D35" s="115" t="s">
        <v>69</v>
      </c>
      <c r="E35" s="115">
        <f>SUM(E33:E34)</f>
        <v>2211609</v>
      </c>
      <c r="F35" s="160" t="s">
        <v>69</v>
      </c>
      <c r="G35" s="161">
        <f>SUM(G33:G34)</f>
        <v>2519027</v>
      </c>
      <c r="H35" s="160" t="s">
        <v>69</v>
      </c>
      <c r="I35" s="161">
        <f>SUM(I33:I34)</f>
        <v>2519027</v>
      </c>
      <c r="J35" s="160" t="s">
        <v>69</v>
      </c>
      <c r="K35" s="161">
        <f>SUM(K33:K34)</f>
        <v>2852665</v>
      </c>
      <c r="L35" s="161">
        <f>SUM(J35:K35)</f>
        <v>2852665</v>
      </c>
    </row>
    <row r="36" spans="1:12" ht="12" customHeight="1">
      <c r="A36" s="139"/>
      <c r="B36" s="140"/>
      <c r="C36" s="121"/>
      <c r="D36" s="109"/>
      <c r="E36" s="109"/>
      <c r="F36" s="49"/>
      <c r="G36" s="117"/>
      <c r="H36" s="49"/>
      <c r="I36" s="117"/>
      <c r="J36" s="49"/>
      <c r="K36" s="117"/>
      <c r="L36" s="117"/>
    </row>
    <row r="37" spans="1:12" ht="15.6" customHeight="1">
      <c r="A37" s="139"/>
      <c r="B37" s="162" t="s">
        <v>204</v>
      </c>
      <c r="C37" s="163" t="s">
        <v>205</v>
      </c>
      <c r="D37" s="29"/>
      <c r="E37" s="29"/>
      <c r="F37" s="66"/>
      <c r="G37" s="118"/>
      <c r="H37" s="66"/>
      <c r="I37" s="118"/>
      <c r="J37" s="66"/>
      <c r="K37" s="118"/>
      <c r="L37" s="118"/>
    </row>
    <row r="38" spans="1:12" ht="15.6" customHeight="1">
      <c r="A38" s="139"/>
      <c r="B38" s="162">
        <v>2051</v>
      </c>
      <c r="C38" s="121" t="s">
        <v>33</v>
      </c>
      <c r="D38" s="49">
        <v>0</v>
      </c>
      <c r="E38" s="109">
        <v>26095</v>
      </c>
      <c r="F38" s="49">
        <v>0</v>
      </c>
      <c r="G38" s="117">
        <v>30584</v>
      </c>
      <c r="H38" s="49">
        <v>0</v>
      </c>
      <c r="I38" s="117">
        <v>33884</v>
      </c>
      <c r="J38" s="49">
        <v>0</v>
      </c>
      <c r="K38" s="117">
        <v>31945</v>
      </c>
      <c r="L38" s="117">
        <v>31945</v>
      </c>
    </row>
    <row r="39" spans="1:12" ht="15.6" customHeight="1">
      <c r="B39" s="145">
        <v>2052</v>
      </c>
      <c r="C39" s="156" t="s">
        <v>206</v>
      </c>
      <c r="D39" s="29">
        <v>10000</v>
      </c>
      <c r="E39" s="29">
        <v>338785</v>
      </c>
      <c r="F39" s="29">
        <v>16800</v>
      </c>
      <c r="G39" s="118">
        <v>364717</v>
      </c>
      <c r="H39" s="29">
        <v>16800</v>
      </c>
      <c r="I39" s="118">
        <v>372406</v>
      </c>
      <c r="J39" s="66">
        <v>0</v>
      </c>
      <c r="K39" s="118">
        <v>377735</v>
      </c>
      <c r="L39" s="118">
        <v>377735</v>
      </c>
    </row>
    <row r="40" spans="1:12" ht="15.6" customHeight="1">
      <c r="B40" s="145">
        <v>2053</v>
      </c>
      <c r="C40" s="156" t="s">
        <v>207</v>
      </c>
      <c r="D40" s="29">
        <v>2838</v>
      </c>
      <c r="E40" s="29">
        <v>95220</v>
      </c>
      <c r="F40" s="29">
        <v>7007</v>
      </c>
      <c r="G40" s="118">
        <v>121055</v>
      </c>
      <c r="H40" s="29">
        <v>7007</v>
      </c>
      <c r="I40" s="118">
        <v>121055</v>
      </c>
      <c r="J40" s="29">
        <v>5600</v>
      </c>
      <c r="K40" s="118">
        <v>157884</v>
      </c>
      <c r="L40" s="118">
        <v>163484</v>
      </c>
    </row>
    <row r="41" spans="1:12" ht="15.6" customHeight="1">
      <c r="B41" s="145">
        <v>2054</v>
      </c>
      <c r="C41" s="156" t="s">
        <v>208</v>
      </c>
      <c r="D41" s="66">
        <v>0</v>
      </c>
      <c r="E41" s="29">
        <v>130628</v>
      </c>
      <c r="F41" s="29">
        <v>20000</v>
      </c>
      <c r="G41" s="118">
        <v>154454</v>
      </c>
      <c r="H41" s="29">
        <v>20000</v>
      </c>
      <c r="I41" s="118">
        <v>154454</v>
      </c>
      <c r="J41" s="29">
        <v>10840</v>
      </c>
      <c r="K41" s="118">
        <v>152625</v>
      </c>
      <c r="L41" s="118">
        <v>163465</v>
      </c>
    </row>
    <row r="42" spans="1:12" ht="15.6" customHeight="1">
      <c r="B42" s="145">
        <v>2055</v>
      </c>
      <c r="C42" s="156" t="s">
        <v>34</v>
      </c>
      <c r="D42" s="29">
        <v>25851</v>
      </c>
      <c r="E42" s="29">
        <v>2193161</v>
      </c>
      <c r="F42" s="29">
        <v>118300</v>
      </c>
      <c r="G42" s="118">
        <v>2618442</v>
      </c>
      <c r="H42" s="29">
        <v>118300</v>
      </c>
      <c r="I42" s="118">
        <v>2619042</v>
      </c>
      <c r="J42" s="29">
        <v>43084</v>
      </c>
      <c r="K42" s="118">
        <v>2628989</v>
      </c>
      <c r="L42" s="118">
        <v>2672073</v>
      </c>
    </row>
    <row r="43" spans="1:12" ht="15.6" customHeight="1">
      <c r="B43" s="145">
        <v>2056</v>
      </c>
      <c r="C43" s="156" t="s">
        <v>35</v>
      </c>
      <c r="D43" s="66">
        <v>0</v>
      </c>
      <c r="E43" s="29">
        <v>51996</v>
      </c>
      <c r="F43" s="66">
        <v>0</v>
      </c>
      <c r="G43" s="118">
        <v>55388</v>
      </c>
      <c r="H43" s="66">
        <v>0</v>
      </c>
      <c r="I43" s="118">
        <v>56888</v>
      </c>
      <c r="J43" s="66">
        <v>0</v>
      </c>
      <c r="K43" s="118">
        <v>62974</v>
      </c>
      <c r="L43" s="118">
        <v>62974</v>
      </c>
    </row>
    <row r="44" spans="1:12" ht="15.6" customHeight="1">
      <c r="B44" s="145">
        <v>2058</v>
      </c>
      <c r="C44" s="156" t="s">
        <v>36</v>
      </c>
      <c r="D44" s="29">
        <v>19797</v>
      </c>
      <c r="E44" s="29">
        <v>50382</v>
      </c>
      <c r="F44" s="118">
        <v>25000</v>
      </c>
      <c r="G44" s="118">
        <v>55045</v>
      </c>
      <c r="H44" s="118">
        <v>25000</v>
      </c>
      <c r="I44" s="118">
        <v>55045</v>
      </c>
      <c r="J44" s="118">
        <v>18200</v>
      </c>
      <c r="K44" s="118">
        <v>58049</v>
      </c>
      <c r="L44" s="118">
        <v>76249</v>
      </c>
    </row>
    <row r="45" spans="1:12" ht="15.6" customHeight="1">
      <c r="B45" s="145">
        <v>2059</v>
      </c>
      <c r="C45" s="156" t="s">
        <v>37</v>
      </c>
      <c r="D45" s="29">
        <v>267778</v>
      </c>
      <c r="E45" s="29">
        <v>147955</v>
      </c>
      <c r="F45" s="118">
        <v>99473</v>
      </c>
      <c r="G45" s="118">
        <v>153222</v>
      </c>
      <c r="H45" s="118">
        <v>99473</v>
      </c>
      <c r="I45" s="118">
        <v>156172</v>
      </c>
      <c r="J45" s="118">
        <v>45300</v>
      </c>
      <c r="K45" s="118">
        <v>208675</v>
      </c>
      <c r="L45" s="118">
        <v>253975</v>
      </c>
    </row>
    <row r="46" spans="1:12" ht="15.6" customHeight="1">
      <c r="B46" s="193">
        <v>2062</v>
      </c>
      <c r="C46" s="194" t="s">
        <v>336</v>
      </c>
      <c r="D46" s="66">
        <v>0</v>
      </c>
      <c r="E46" s="66">
        <v>0</v>
      </c>
      <c r="F46" s="66">
        <v>0</v>
      </c>
      <c r="G46" s="66">
        <v>0</v>
      </c>
      <c r="H46" s="66">
        <v>0</v>
      </c>
      <c r="I46" s="66">
        <v>0</v>
      </c>
      <c r="J46" s="66">
        <v>0</v>
      </c>
      <c r="K46" s="118">
        <v>94160</v>
      </c>
      <c r="L46" s="118">
        <v>94160</v>
      </c>
    </row>
    <row r="47" spans="1:12" ht="15.6" customHeight="1">
      <c r="B47" s="145">
        <v>2070</v>
      </c>
      <c r="C47" s="156" t="s">
        <v>38</v>
      </c>
      <c r="D47" s="29">
        <v>376399</v>
      </c>
      <c r="E47" s="29">
        <v>228035</v>
      </c>
      <c r="F47" s="118">
        <v>176133</v>
      </c>
      <c r="G47" s="118">
        <v>283755</v>
      </c>
      <c r="H47" s="118">
        <v>132000</v>
      </c>
      <c r="I47" s="118">
        <v>283755</v>
      </c>
      <c r="J47" s="118">
        <v>175825</v>
      </c>
      <c r="K47" s="118">
        <v>217477</v>
      </c>
      <c r="L47" s="118">
        <v>393302</v>
      </c>
    </row>
    <row r="48" spans="1:12" ht="15.6" customHeight="1">
      <c r="A48" s="144" t="s">
        <v>11</v>
      </c>
      <c r="B48" s="145" t="s">
        <v>204</v>
      </c>
      <c r="C48" s="151" t="s">
        <v>205</v>
      </c>
      <c r="D48" s="94">
        <f t="shared" ref="D48:I48" si="4">SUM(D38:D47)</f>
        <v>702663</v>
      </c>
      <c r="E48" s="94">
        <f t="shared" si="4"/>
        <v>3262257</v>
      </c>
      <c r="F48" s="157">
        <f t="shared" si="4"/>
        <v>462713</v>
      </c>
      <c r="G48" s="157">
        <f t="shared" si="4"/>
        <v>3836662</v>
      </c>
      <c r="H48" s="157">
        <f t="shared" si="4"/>
        <v>418580</v>
      </c>
      <c r="I48" s="157">
        <f t="shared" si="4"/>
        <v>3852701</v>
      </c>
      <c r="J48" s="157">
        <f>SUM(J38:J47)</f>
        <v>298849</v>
      </c>
      <c r="K48" s="157">
        <f>SUM(K38:K47)</f>
        <v>3990513</v>
      </c>
      <c r="L48" s="157">
        <f>SUM(J48:K48)</f>
        <v>4289362</v>
      </c>
    </row>
    <row r="49" spans="1:12" ht="12" customHeight="1">
      <c r="C49" s="151"/>
      <c r="D49" s="29"/>
      <c r="E49" s="29"/>
      <c r="F49" s="117"/>
      <c r="G49" s="117"/>
      <c r="H49" s="118"/>
      <c r="I49" s="117"/>
      <c r="J49" s="117"/>
      <c r="K49" s="117"/>
      <c r="L49" s="117"/>
    </row>
    <row r="50" spans="1:12" ht="27.95" customHeight="1">
      <c r="B50" s="145" t="s">
        <v>209</v>
      </c>
      <c r="C50" s="151" t="s">
        <v>210</v>
      </c>
      <c r="D50" s="29"/>
      <c r="E50" s="29"/>
      <c r="F50" s="118"/>
      <c r="G50" s="118"/>
      <c r="H50" s="118"/>
      <c r="I50" s="118"/>
      <c r="J50" s="118"/>
      <c r="K50" s="118"/>
      <c r="L50" s="118"/>
    </row>
    <row r="51" spans="1:12" ht="15.6" customHeight="1">
      <c r="B51" s="145">
        <v>2071</v>
      </c>
      <c r="C51" s="156" t="s">
        <v>211</v>
      </c>
      <c r="D51" s="66">
        <v>0</v>
      </c>
      <c r="E51" s="29">
        <v>2606329</v>
      </c>
      <c r="F51" s="66">
        <v>0</v>
      </c>
      <c r="G51" s="118">
        <v>3308655</v>
      </c>
      <c r="H51" s="66">
        <v>0</v>
      </c>
      <c r="I51" s="118">
        <v>3310155</v>
      </c>
      <c r="J51" s="66">
        <v>0</v>
      </c>
      <c r="K51" s="118">
        <v>4180403</v>
      </c>
      <c r="L51" s="118">
        <v>4180403</v>
      </c>
    </row>
    <row r="52" spans="1:12" ht="15.6" customHeight="1">
      <c r="B52" s="145">
        <v>2075</v>
      </c>
      <c r="C52" s="156" t="s">
        <v>212</v>
      </c>
      <c r="D52" s="66">
        <v>0</v>
      </c>
      <c r="E52" s="29">
        <v>4413816</v>
      </c>
      <c r="F52" s="66">
        <v>0</v>
      </c>
      <c r="G52" s="29">
        <v>7633857</v>
      </c>
      <c r="H52" s="66">
        <v>0</v>
      </c>
      <c r="I52" s="29">
        <v>7633857</v>
      </c>
      <c r="J52" s="66">
        <v>0</v>
      </c>
      <c r="K52" s="29">
        <v>155608</v>
      </c>
      <c r="L52" s="29">
        <v>155608</v>
      </c>
    </row>
    <row r="53" spans="1:12" ht="27.95" customHeight="1">
      <c r="A53" s="144" t="s">
        <v>11</v>
      </c>
      <c r="B53" s="145" t="s">
        <v>209</v>
      </c>
      <c r="C53" s="151" t="s">
        <v>210</v>
      </c>
      <c r="D53" s="119">
        <f t="shared" ref="D53:L53" si="5">SUM(D51:D52)</f>
        <v>0</v>
      </c>
      <c r="E53" s="94">
        <f t="shared" si="5"/>
        <v>7020145</v>
      </c>
      <c r="F53" s="119">
        <f t="shared" si="5"/>
        <v>0</v>
      </c>
      <c r="G53" s="157">
        <f>SUM(G51:G52)</f>
        <v>10942512</v>
      </c>
      <c r="H53" s="119">
        <f t="shared" si="5"/>
        <v>0</v>
      </c>
      <c r="I53" s="157">
        <f>SUM(I51:I52)</f>
        <v>10944012</v>
      </c>
      <c r="J53" s="157" t="s">
        <v>69</v>
      </c>
      <c r="K53" s="157">
        <f t="shared" si="5"/>
        <v>4336011</v>
      </c>
      <c r="L53" s="157">
        <f t="shared" si="5"/>
        <v>4336011</v>
      </c>
    </row>
    <row r="54" spans="1:12" ht="15.6" customHeight="1">
      <c r="A54" s="144" t="s">
        <v>11</v>
      </c>
      <c r="B54" s="145" t="s">
        <v>4</v>
      </c>
      <c r="C54" s="151" t="s">
        <v>186</v>
      </c>
      <c r="D54" s="94">
        <f t="shared" ref="D54:K54" si="6">D53+D48+D35+D30+D15</f>
        <v>750862</v>
      </c>
      <c r="E54" s="94">
        <f t="shared" si="6"/>
        <v>13929187</v>
      </c>
      <c r="F54" s="157">
        <f t="shared" si="6"/>
        <v>502313</v>
      </c>
      <c r="G54" s="157">
        <f t="shared" si="6"/>
        <v>19237563</v>
      </c>
      <c r="H54" s="157">
        <f t="shared" si="6"/>
        <v>458180</v>
      </c>
      <c r="I54" s="157">
        <f t="shared" si="6"/>
        <v>19853475</v>
      </c>
      <c r="J54" s="157">
        <f t="shared" si="6"/>
        <v>298849</v>
      </c>
      <c r="K54" s="157">
        <f t="shared" si="6"/>
        <v>12978142</v>
      </c>
      <c r="L54" s="157">
        <f>SUM(J54:K54)</f>
        <v>13276991</v>
      </c>
    </row>
    <row r="55" spans="1:12" ht="12" customHeight="1">
      <c r="C55" s="156"/>
      <c r="D55" s="29"/>
      <c r="E55" s="29"/>
      <c r="F55" s="118"/>
      <c r="G55" s="118"/>
      <c r="H55" s="118"/>
      <c r="I55" s="118"/>
      <c r="J55" s="118"/>
      <c r="K55" s="118"/>
      <c r="L55" s="118"/>
    </row>
    <row r="56" spans="1:12" ht="15.6" customHeight="1">
      <c r="B56" s="145" t="s">
        <v>24</v>
      </c>
      <c r="C56" s="151" t="s">
        <v>213</v>
      </c>
      <c r="D56" s="29"/>
      <c r="E56" s="29"/>
      <c r="F56" s="118"/>
      <c r="G56" s="118"/>
      <c r="H56" s="118"/>
      <c r="I56" s="118"/>
      <c r="J56" s="118"/>
      <c r="K56" s="118"/>
      <c r="L56" s="118"/>
    </row>
    <row r="57" spans="1:12" ht="15.6" customHeight="1">
      <c r="B57" s="145" t="s">
        <v>6</v>
      </c>
      <c r="C57" s="151" t="s">
        <v>214</v>
      </c>
      <c r="D57" s="29"/>
      <c r="E57" s="29"/>
      <c r="F57" s="118"/>
      <c r="G57" s="118"/>
      <c r="H57" s="118"/>
      <c r="I57" s="118"/>
      <c r="J57" s="118"/>
      <c r="K57" s="118"/>
      <c r="L57" s="118"/>
    </row>
    <row r="58" spans="1:12" ht="15.6" customHeight="1">
      <c r="B58" s="145">
        <v>2202</v>
      </c>
      <c r="C58" s="156" t="s">
        <v>215</v>
      </c>
      <c r="D58" s="29">
        <v>2365103</v>
      </c>
      <c r="E58" s="29">
        <v>3936505</v>
      </c>
      <c r="F58" s="118">
        <v>3108279</v>
      </c>
      <c r="G58" s="118">
        <v>4565431</v>
      </c>
      <c r="H58" s="118">
        <v>3111718</v>
      </c>
      <c r="I58" s="118">
        <v>4565431</v>
      </c>
      <c r="J58" s="118">
        <v>3012629</v>
      </c>
      <c r="K58" s="118">
        <v>5079515</v>
      </c>
      <c r="L58" s="118">
        <v>8092144</v>
      </c>
    </row>
    <row r="59" spans="1:12" ht="15.6" customHeight="1">
      <c r="B59" s="145">
        <v>2203</v>
      </c>
      <c r="C59" s="156" t="s">
        <v>216</v>
      </c>
      <c r="D59" s="29">
        <v>4953</v>
      </c>
      <c r="E59" s="66">
        <v>0</v>
      </c>
      <c r="F59" s="118">
        <v>4700</v>
      </c>
      <c r="G59" s="66">
        <v>0</v>
      </c>
      <c r="H59" s="118">
        <v>4700</v>
      </c>
      <c r="I59" s="66">
        <v>0</v>
      </c>
      <c r="J59" s="118">
        <v>5500</v>
      </c>
      <c r="K59" s="66">
        <v>0</v>
      </c>
      <c r="L59" s="118">
        <v>5500</v>
      </c>
    </row>
    <row r="60" spans="1:12" ht="15.6" customHeight="1">
      <c r="A60" s="139"/>
      <c r="B60" s="162">
        <v>2204</v>
      </c>
      <c r="C60" s="121" t="s">
        <v>217</v>
      </c>
      <c r="D60" s="109">
        <v>40432</v>
      </c>
      <c r="E60" s="109">
        <v>20873</v>
      </c>
      <c r="F60" s="117">
        <v>66100</v>
      </c>
      <c r="G60" s="117">
        <v>33603</v>
      </c>
      <c r="H60" s="117">
        <v>74920</v>
      </c>
      <c r="I60" s="117">
        <v>33603</v>
      </c>
      <c r="J60" s="117">
        <v>67970</v>
      </c>
      <c r="K60" s="117">
        <v>36526</v>
      </c>
      <c r="L60" s="117">
        <v>104496</v>
      </c>
    </row>
    <row r="61" spans="1:12" ht="15.6" customHeight="1">
      <c r="A61" s="139"/>
      <c r="B61" s="162">
        <v>2205</v>
      </c>
      <c r="C61" s="121" t="s">
        <v>218</v>
      </c>
      <c r="D61" s="109">
        <v>53997</v>
      </c>
      <c r="E61" s="109">
        <v>38551</v>
      </c>
      <c r="F61" s="117">
        <v>43087</v>
      </c>
      <c r="G61" s="117">
        <v>42237</v>
      </c>
      <c r="H61" s="117">
        <v>43087</v>
      </c>
      <c r="I61" s="117">
        <v>42237</v>
      </c>
      <c r="J61" s="117">
        <v>52950</v>
      </c>
      <c r="K61" s="117">
        <v>40186</v>
      </c>
      <c r="L61" s="117">
        <v>93136</v>
      </c>
    </row>
    <row r="62" spans="1:12" ht="15.6" customHeight="1">
      <c r="A62" s="165" t="s">
        <v>11</v>
      </c>
      <c r="B62" s="166" t="s">
        <v>6</v>
      </c>
      <c r="C62" s="168" t="s">
        <v>214</v>
      </c>
      <c r="D62" s="94">
        <f t="shared" ref="D62:I62" si="7">SUM(D58:D61)</f>
        <v>2464485</v>
      </c>
      <c r="E62" s="94">
        <f t="shared" si="7"/>
        <v>3995929</v>
      </c>
      <c r="F62" s="157">
        <f t="shared" si="7"/>
        <v>3222166</v>
      </c>
      <c r="G62" s="157">
        <f t="shared" si="7"/>
        <v>4641271</v>
      </c>
      <c r="H62" s="157">
        <f t="shared" si="7"/>
        <v>3234425</v>
      </c>
      <c r="I62" s="157">
        <f t="shared" si="7"/>
        <v>4641271</v>
      </c>
      <c r="J62" s="157">
        <f>SUM(J58:J61)</f>
        <v>3139049</v>
      </c>
      <c r="K62" s="157">
        <f>SUM(K58:K61)</f>
        <v>5156227</v>
      </c>
      <c r="L62" s="157">
        <f>SUM(J62:K62)</f>
        <v>8295276</v>
      </c>
    </row>
    <row r="63" spans="1:12" ht="3" customHeight="1">
      <c r="B63" s="145"/>
      <c r="C63" s="151"/>
      <c r="D63" s="109"/>
      <c r="E63" s="109"/>
      <c r="F63" s="117"/>
      <c r="G63" s="117"/>
      <c r="H63" s="117"/>
      <c r="I63" s="117"/>
      <c r="J63" s="117"/>
      <c r="K63" s="117"/>
      <c r="L63" s="117"/>
    </row>
    <row r="64" spans="1:12">
      <c r="B64" s="145" t="s">
        <v>12</v>
      </c>
      <c r="C64" s="151" t="s">
        <v>219</v>
      </c>
      <c r="D64" s="29"/>
      <c r="E64" s="29"/>
      <c r="F64" s="118"/>
      <c r="G64" s="118"/>
      <c r="H64" s="118"/>
      <c r="I64" s="118"/>
      <c r="J64" s="118"/>
      <c r="K64" s="118"/>
      <c r="L64" s="118"/>
    </row>
    <row r="65" spans="1:12">
      <c r="B65" s="145">
        <v>2210</v>
      </c>
      <c r="C65" s="156" t="s">
        <v>44</v>
      </c>
      <c r="D65" s="29">
        <v>573733</v>
      </c>
      <c r="E65" s="29">
        <v>872045</v>
      </c>
      <c r="F65" s="118">
        <v>1606174</v>
      </c>
      <c r="G65" s="118">
        <v>976732</v>
      </c>
      <c r="H65" s="118">
        <v>1606174</v>
      </c>
      <c r="I65" s="118">
        <v>981732</v>
      </c>
      <c r="J65" s="118">
        <v>901083</v>
      </c>
      <c r="K65" s="118">
        <v>1075996</v>
      </c>
      <c r="L65" s="118">
        <v>1977079</v>
      </c>
    </row>
    <row r="66" spans="1:12">
      <c r="A66" s="139"/>
      <c r="B66" s="162">
        <v>2211</v>
      </c>
      <c r="C66" s="121" t="s">
        <v>220</v>
      </c>
      <c r="D66" s="109">
        <v>167988</v>
      </c>
      <c r="E66" s="49">
        <v>0</v>
      </c>
      <c r="F66" s="117">
        <v>171400</v>
      </c>
      <c r="G66" s="49">
        <v>0</v>
      </c>
      <c r="H66" s="117">
        <v>171400</v>
      </c>
      <c r="I66" s="49">
        <v>0</v>
      </c>
      <c r="J66" s="117">
        <v>231524</v>
      </c>
      <c r="K66" s="49">
        <v>0</v>
      </c>
      <c r="L66" s="117">
        <v>231524</v>
      </c>
    </row>
    <row r="67" spans="1:12">
      <c r="A67" s="139" t="s">
        <v>11</v>
      </c>
      <c r="B67" s="162" t="s">
        <v>12</v>
      </c>
      <c r="C67" s="163" t="s">
        <v>219</v>
      </c>
      <c r="D67" s="94">
        <f t="shared" ref="D67:I67" si="8">SUM(D65:D66)</f>
        <v>741721</v>
      </c>
      <c r="E67" s="94">
        <f t="shared" si="8"/>
        <v>872045</v>
      </c>
      <c r="F67" s="157">
        <f t="shared" si="8"/>
        <v>1777574</v>
      </c>
      <c r="G67" s="157">
        <f t="shared" si="8"/>
        <v>976732</v>
      </c>
      <c r="H67" s="157">
        <f t="shared" si="8"/>
        <v>1777574</v>
      </c>
      <c r="I67" s="157">
        <f t="shared" si="8"/>
        <v>981732</v>
      </c>
      <c r="J67" s="157">
        <f>SUM(J65:J66)</f>
        <v>1132607</v>
      </c>
      <c r="K67" s="157">
        <f>SUM(K65:K66)</f>
        <v>1075996</v>
      </c>
      <c r="L67" s="157">
        <f>SUM(J67:K67)</f>
        <v>2208603</v>
      </c>
    </row>
    <row r="68" spans="1:12">
      <c r="A68" s="139"/>
      <c r="B68" s="140"/>
      <c r="C68" s="163"/>
      <c r="D68" s="109"/>
      <c r="E68" s="109"/>
      <c r="F68" s="117"/>
      <c r="G68" s="117"/>
      <c r="H68" s="117"/>
      <c r="I68" s="117"/>
      <c r="J68" s="117"/>
      <c r="K68" s="117"/>
      <c r="L68" s="117"/>
    </row>
    <row r="69" spans="1:12" ht="27.95" customHeight="1">
      <c r="A69" s="139"/>
      <c r="B69" s="162" t="s">
        <v>17</v>
      </c>
      <c r="C69" s="163" t="s">
        <v>221</v>
      </c>
      <c r="D69" s="29"/>
      <c r="E69" s="29"/>
      <c r="F69" s="118"/>
      <c r="G69" s="118"/>
      <c r="H69" s="118"/>
      <c r="I69" s="118"/>
      <c r="J69" s="118"/>
      <c r="K69" s="118"/>
      <c r="L69" s="118"/>
    </row>
    <row r="70" spans="1:12">
      <c r="B70" s="145">
        <v>2215</v>
      </c>
      <c r="C70" s="156" t="s">
        <v>222</v>
      </c>
      <c r="D70" s="29">
        <v>96461</v>
      </c>
      <c r="E70" s="29">
        <v>125443</v>
      </c>
      <c r="F70" s="118">
        <v>211960</v>
      </c>
      <c r="G70" s="118">
        <v>139732</v>
      </c>
      <c r="H70" s="118">
        <v>211960</v>
      </c>
      <c r="I70" s="118">
        <v>141834</v>
      </c>
      <c r="J70" s="118">
        <v>216626</v>
      </c>
      <c r="K70" s="118">
        <v>191726</v>
      </c>
      <c r="L70" s="118">
        <v>408352</v>
      </c>
    </row>
    <row r="71" spans="1:12">
      <c r="B71" s="145">
        <v>2216</v>
      </c>
      <c r="C71" s="156" t="s">
        <v>46</v>
      </c>
      <c r="D71" s="29">
        <v>1643204</v>
      </c>
      <c r="E71" s="29">
        <v>57178</v>
      </c>
      <c r="F71" s="118">
        <v>1902926</v>
      </c>
      <c r="G71" s="118">
        <v>52389</v>
      </c>
      <c r="H71" s="118">
        <v>1822926</v>
      </c>
      <c r="I71" s="118">
        <v>52389</v>
      </c>
      <c r="J71" s="118">
        <v>572000</v>
      </c>
      <c r="K71" s="118">
        <v>53091</v>
      </c>
      <c r="L71" s="118">
        <v>625091</v>
      </c>
    </row>
    <row r="72" spans="1:12">
      <c r="B72" s="145">
        <v>2217</v>
      </c>
      <c r="C72" s="156" t="s">
        <v>47</v>
      </c>
      <c r="D72" s="29">
        <v>343672</v>
      </c>
      <c r="E72" s="29">
        <v>59192</v>
      </c>
      <c r="F72" s="118">
        <v>333673</v>
      </c>
      <c r="G72" s="118">
        <v>79158</v>
      </c>
      <c r="H72" s="118">
        <v>333673</v>
      </c>
      <c r="I72" s="118">
        <v>79158</v>
      </c>
      <c r="J72" s="118">
        <v>275930</v>
      </c>
      <c r="K72" s="118">
        <v>82250</v>
      </c>
      <c r="L72" s="118">
        <v>358180</v>
      </c>
    </row>
    <row r="73" spans="1:12" ht="27.95" customHeight="1">
      <c r="A73" s="144" t="s">
        <v>11</v>
      </c>
      <c r="B73" s="145" t="s">
        <v>17</v>
      </c>
      <c r="C73" s="151" t="s">
        <v>221</v>
      </c>
      <c r="D73" s="94">
        <f t="shared" ref="D73:I73" si="9">SUM(D70:D72)</f>
        <v>2083337</v>
      </c>
      <c r="E73" s="94">
        <f t="shared" si="9"/>
        <v>241813</v>
      </c>
      <c r="F73" s="157">
        <f t="shared" si="9"/>
        <v>2448559</v>
      </c>
      <c r="G73" s="157">
        <f t="shared" si="9"/>
        <v>271279</v>
      </c>
      <c r="H73" s="157">
        <f t="shared" si="9"/>
        <v>2368559</v>
      </c>
      <c r="I73" s="157">
        <f t="shared" si="9"/>
        <v>273381</v>
      </c>
      <c r="J73" s="157">
        <f>SUM(J70:J72)</f>
        <v>1064556</v>
      </c>
      <c r="K73" s="157">
        <f>SUM(K70:K72)</f>
        <v>327067</v>
      </c>
      <c r="L73" s="157">
        <f>SUM(J73:K73)</f>
        <v>1391623</v>
      </c>
    </row>
    <row r="74" spans="1:12">
      <c r="C74" s="151"/>
      <c r="D74" s="109"/>
      <c r="E74" s="109"/>
      <c r="F74" s="117"/>
      <c r="G74" s="117"/>
      <c r="H74" s="117"/>
      <c r="I74" s="117"/>
      <c r="J74" s="117"/>
      <c r="K74" s="117"/>
      <c r="L74" s="117"/>
    </row>
    <row r="75" spans="1:12">
      <c r="B75" s="145" t="s">
        <v>204</v>
      </c>
      <c r="C75" s="151" t="s">
        <v>223</v>
      </c>
      <c r="D75" s="29"/>
      <c r="E75" s="29"/>
      <c r="F75" s="118"/>
      <c r="G75" s="118"/>
      <c r="H75" s="118"/>
      <c r="I75" s="118"/>
      <c r="J75" s="118"/>
      <c r="K75" s="118"/>
      <c r="L75" s="118"/>
    </row>
    <row r="76" spans="1:12">
      <c r="B76" s="145">
        <v>2220</v>
      </c>
      <c r="C76" s="156" t="s">
        <v>48</v>
      </c>
      <c r="D76" s="115">
        <v>103323</v>
      </c>
      <c r="E76" s="115">
        <v>35540</v>
      </c>
      <c r="F76" s="161">
        <v>65700</v>
      </c>
      <c r="G76" s="161">
        <v>40597</v>
      </c>
      <c r="H76" s="161">
        <v>65700</v>
      </c>
      <c r="I76" s="161">
        <v>40597</v>
      </c>
      <c r="J76" s="161">
        <v>15200</v>
      </c>
      <c r="K76" s="161">
        <v>42464</v>
      </c>
      <c r="L76" s="161">
        <v>57664</v>
      </c>
    </row>
    <row r="77" spans="1:12">
      <c r="A77" s="144" t="s">
        <v>11</v>
      </c>
      <c r="B77" s="145" t="s">
        <v>204</v>
      </c>
      <c r="C77" s="151" t="s">
        <v>223</v>
      </c>
      <c r="D77" s="94">
        <f t="shared" ref="D77:L77" si="10">D76</f>
        <v>103323</v>
      </c>
      <c r="E77" s="94">
        <f t="shared" si="10"/>
        <v>35540</v>
      </c>
      <c r="F77" s="157">
        <f t="shared" si="10"/>
        <v>65700</v>
      </c>
      <c r="G77" s="157">
        <f t="shared" si="10"/>
        <v>40597</v>
      </c>
      <c r="H77" s="157">
        <f t="shared" si="10"/>
        <v>65700</v>
      </c>
      <c r="I77" s="157">
        <f t="shared" si="10"/>
        <v>40597</v>
      </c>
      <c r="J77" s="157">
        <f t="shared" si="10"/>
        <v>15200</v>
      </c>
      <c r="K77" s="157">
        <f t="shared" si="10"/>
        <v>42464</v>
      </c>
      <c r="L77" s="157">
        <f t="shared" si="10"/>
        <v>57664</v>
      </c>
    </row>
    <row r="78" spans="1:12">
      <c r="C78" s="156"/>
      <c r="D78" s="109"/>
      <c r="E78" s="109"/>
      <c r="F78" s="117"/>
      <c r="G78" s="117"/>
      <c r="H78" s="117"/>
      <c r="I78" s="117"/>
      <c r="J78" s="117"/>
      <c r="K78" s="117"/>
      <c r="L78" s="117"/>
    </row>
    <row r="79" spans="1:12" ht="27.95" customHeight="1">
      <c r="B79" s="145" t="s">
        <v>209</v>
      </c>
      <c r="C79" s="151" t="s">
        <v>224</v>
      </c>
      <c r="D79" s="29"/>
      <c r="E79" s="29"/>
      <c r="F79" s="118"/>
      <c r="G79" s="118"/>
      <c r="H79" s="118"/>
      <c r="I79" s="118"/>
      <c r="J79" s="118"/>
      <c r="K79" s="118"/>
      <c r="L79" s="118"/>
    </row>
    <row r="80" spans="1:12">
      <c r="B80" s="145">
        <v>2225</v>
      </c>
      <c r="C80" s="156" t="s">
        <v>225</v>
      </c>
      <c r="D80" s="29">
        <v>214989</v>
      </c>
      <c r="E80" s="29">
        <v>44925</v>
      </c>
      <c r="F80" s="118">
        <v>353150</v>
      </c>
      <c r="G80" s="118">
        <v>42504</v>
      </c>
      <c r="H80" s="118">
        <v>420972</v>
      </c>
      <c r="I80" s="118">
        <v>42595</v>
      </c>
      <c r="J80" s="118">
        <v>471735</v>
      </c>
      <c r="K80" s="118">
        <v>47423</v>
      </c>
      <c r="L80" s="118">
        <v>519158</v>
      </c>
    </row>
    <row r="81" spans="1:12">
      <c r="C81" s="156" t="s">
        <v>226</v>
      </c>
      <c r="D81" s="115"/>
      <c r="E81" s="115"/>
      <c r="F81" s="161"/>
      <c r="G81" s="161"/>
      <c r="H81" s="161"/>
      <c r="I81" s="161"/>
      <c r="J81" s="161"/>
      <c r="K81" s="161"/>
      <c r="L81" s="161"/>
    </row>
    <row r="82" spans="1:12" ht="27.95" customHeight="1">
      <c r="A82" s="144" t="s">
        <v>11</v>
      </c>
      <c r="B82" s="145" t="s">
        <v>209</v>
      </c>
      <c r="C82" s="151" t="s">
        <v>224</v>
      </c>
      <c r="D82" s="94">
        <f>D80</f>
        <v>214989</v>
      </c>
      <c r="E82" s="94">
        <f t="shared" ref="E82:L82" si="11">E80</f>
        <v>44925</v>
      </c>
      <c r="F82" s="157">
        <f t="shared" si="11"/>
        <v>353150</v>
      </c>
      <c r="G82" s="157">
        <f t="shared" si="11"/>
        <v>42504</v>
      </c>
      <c r="H82" s="157">
        <f t="shared" si="11"/>
        <v>420972</v>
      </c>
      <c r="I82" s="157">
        <f t="shared" si="11"/>
        <v>42595</v>
      </c>
      <c r="J82" s="157">
        <f t="shared" si="11"/>
        <v>471735</v>
      </c>
      <c r="K82" s="157">
        <f t="shared" si="11"/>
        <v>47423</v>
      </c>
      <c r="L82" s="157">
        <f t="shared" si="11"/>
        <v>519158</v>
      </c>
    </row>
    <row r="83" spans="1:12">
      <c r="C83" s="156"/>
      <c r="D83" s="109"/>
      <c r="E83" s="109"/>
      <c r="F83" s="117"/>
      <c r="G83" s="117"/>
      <c r="H83" s="117"/>
      <c r="I83" s="117"/>
      <c r="J83" s="117"/>
      <c r="K83" s="117"/>
      <c r="L83" s="117"/>
    </row>
    <row r="84" spans="1:12">
      <c r="B84" s="145" t="s">
        <v>227</v>
      </c>
      <c r="C84" s="151" t="s">
        <v>228</v>
      </c>
      <c r="D84" s="29"/>
      <c r="E84" s="29"/>
      <c r="F84" s="118"/>
      <c r="G84" s="118"/>
      <c r="H84" s="118"/>
      <c r="I84" s="118"/>
      <c r="J84" s="118"/>
      <c r="K84" s="118"/>
      <c r="L84" s="118"/>
    </row>
    <row r="85" spans="1:12">
      <c r="B85" s="145">
        <v>2230</v>
      </c>
      <c r="C85" s="156" t="s">
        <v>229</v>
      </c>
      <c r="D85" s="115">
        <v>36315</v>
      </c>
      <c r="E85" s="115">
        <v>22171</v>
      </c>
      <c r="F85" s="161">
        <v>44100</v>
      </c>
      <c r="G85" s="161">
        <v>25645</v>
      </c>
      <c r="H85" s="161">
        <v>44100</v>
      </c>
      <c r="I85" s="161">
        <v>27045</v>
      </c>
      <c r="J85" s="161">
        <v>41590</v>
      </c>
      <c r="K85" s="161">
        <v>27776</v>
      </c>
      <c r="L85" s="161">
        <v>69366</v>
      </c>
    </row>
    <row r="86" spans="1:12">
      <c r="A86" s="139" t="s">
        <v>11</v>
      </c>
      <c r="B86" s="162" t="s">
        <v>227</v>
      </c>
      <c r="C86" s="163" t="s">
        <v>228</v>
      </c>
      <c r="D86" s="94">
        <f t="shared" ref="D86:L86" si="12">D85</f>
        <v>36315</v>
      </c>
      <c r="E86" s="94">
        <f t="shared" si="12"/>
        <v>22171</v>
      </c>
      <c r="F86" s="157">
        <f t="shared" si="12"/>
        <v>44100</v>
      </c>
      <c r="G86" s="157">
        <f t="shared" si="12"/>
        <v>25645</v>
      </c>
      <c r="H86" s="157">
        <f t="shared" si="12"/>
        <v>44100</v>
      </c>
      <c r="I86" s="157">
        <f t="shared" si="12"/>
        <v>27045</v>
      </c>
      <c r="J86" s="157">
        <f t="shared" si="12"/>
        <v>41590</v>
      </c>
      <c r="K86" s="157">
        <f t="shared" si="12"/>
        <v>27776</v>
      </c>
      <c r="L86" s="157">
        <f t="shared" si="12"/>
        <v>69366</v>
      </c>
    </row>
    <row r="87" spans="1:12">
      <c r="A87" s="139"/>
      <c r="B87" s="140"/>
      <c r="C87" s="121"/>
      <c r="D87" s="109"/>
      <c r="E87" s="109"/>
      <c r="F87" s="117"/>
      <c r="G87" s="117"/>
      <c r="H87" s="117"/>
      <c r="I87" s="117"/>
      <c r="J87" s="117"/>
      <c r="K87" s="117"/>
      <c r="L87" s="117"/>
    </row>
    <row r="88" spans="1:12">
      <c r="A88" s="139"/>
      <c r="B88" s="162" t="s">
        <v>230</v>
      </c>
      <c r="C88" s="163" t="s">
        <v>231</v>
      </c>
      <c r="D88" s="109"/>
      <c r="E88" s="109"/>
      <c r="F88" s="117"/>
      <c r="G88" s="117"/>
      <c r="H88" s="117"/>
      <c r="I88" s="117"/>
      <c r="J88" s="117"/>
      <c r="K88" s="117"/>
      <c r="L88" s="117"/>
    </row>
    <row r="89" spans="1:12">
      <c r="A89" s="139"/>
      <c r="B89" s="162">
        <v>2235</v>
      </c>
      <c r="C89" s="121" t="s">
        <v>50</v>
      </c>
      <c r="D89" s="109">
        <v>367303</v>
      </c>
      <c r="E89" s="109">
        <v>73145</v>
      </c>
      <c r="F89" s="117">
        <v>512201</v>
      </c>
      <c r="G89" s="117">
        <v>97028</v>
      </c>
      <c r="H89" s="117">
        <v>512201</v>
      </c>
      <c r="I89" s="117">
        <v>97028</v>
      </c>
      <c r="J89" s="117">
        <v>998886</v>
      </c>
      <c r="K89" s="117">
        <v>91568</v>
      </c>
      <c r="L89" s="117">
        <v>1090454</v>
      </c>
    </row>
    <row r="90" spans="1:12">
      <c r="A90" s="165"/>
      <c r="B90" s="166">
        <v>2236</v>
      </c>
      <c r="C90" s="167" t="s">
        <v>232</v>
      </c>
      <c r="D90" s="115">
        <v>76861</v>
      </c>
      <c r="E90" s="115">
        <v>11067</v>
      </c>
      <c r="F90" s="161">
        <v>101968</v>
      </c>
      <c r="G90" s="161">
        <v>12337</v>
      </c>
      <c r="H90" s="161">
        <v>120986</v>
      </c>
      <c r="I90" s="161">
        <v>12337</v>
      </c>
      <c r="J90" s="161">
        <v>137018</v>
      </c>
      <c r="K90" s="161">
        <v>13344</v>
      </c>
      <c r="L90" s="161">
        <v>150362</v>
      </c>
    </row>
    <row r="91" spans="1:12">
      <c r="B91" s="145">
        <v>2245</v>
      </c>
      <c r="C91" s="156" t="s">
        <v>233</v>
      </c>
      <c r="D91" s="29">
        <v>1407</v>
      </c>
      <c r="E91" s="29">
        <v>1030751</v>
      </c>
      <c r="F91" s="66">
        <v>0</v>
      </c>
      <c r="G91" s="118">
        <v>312513</v>
      </c>
      <c r="H91" s="66">
        <v>0</v>
      </c>
      <c r="I91" s="118">
        <v>312513</v>
      </c>
      <c r="J91" s="66">
        <v>0</v>
      </c>
      <c r="K91" s="118">
        <v>321531</v>
      </c>
      <c r="L91" s="118">
        <v>321531</v>
      </c>
    </row>
    <row r="92" spans="1:12">
      <c r="A92" s="144" t="s">
        <v>11</v>
      </c>
      <c r="B92" s="145" t="s">
        <v>230</v>
      </c>
      <c r="C92" s="151" t="s">
        <v>231</v>
      </c>
      <c r="D92" s="94">
        <f t="shared" ref="D92:I92" si="13">SUM(D89:D91)</f>
        <v>445571</v>
      </c>
      <c r="E92" s="94">
        <f t="shared" si="13"/>
        <v>1114963</v>
      </c>
      <c r="F92" s="157">
        <f t="shared" si="13"/>
        <v>614169</v>
      </c>
      <c r="G92" s="157">
        <f t="shared" si="13"/>
        <v>421878</v>
      </c>
      <c r="H92" s="157">
        <f t="shared" si="13"/>
        <v>633187</v>
      </c>
      <c r="I92" s="157">
        <f t="shared" si="13"/>
        <v>421878</v>
      </c>
      <c r="J92" s="157">
        <f>SUM(J89:J91)</f>
        <v>1135904</v>
      </c>
      <c r="K92" s="157">
        <f>SUM(K89:K91)</f>
        <v>426443</v>
      </c>
      <c r="L92" s="157">
        <f>SUM(J92:K92)</f>
        <v>1562347</v>
      </c>
    </row>
    <row r="93" spans="1:12">
      <c r="C93" s="151"/>
      <c r="D93" s="109"/>
      <c r="E93" s="109"/>
      <c r="F93" s="117"/>
      <c r="G93" s="117"/>
      <c r="H93" s="117"/>
      <c r="I93" s="117"/>
      <c r="J93" s="117"/>
      <c r="K93" s="117"/>
      <c r="L93" s="117"/>
    </row>
    <row r="94" spans="1:12">
      <c r="B94" s="145" t="s">
        <v>234</v>
      </c>
      <c r="C94" s="151" t="s">
        <v>235</v>
      </c>
      <c r="D94" s="29"/>
      <c r="E94" s="29"/>
      <c r="F94" s="118"/>
      <c r="G94" s="118"/>
      <c r="H94" s="118"/>
      <c r="I94" s="118"/>
      <c r="J94" s="118"/>
      <c r="K94" s="118"/>
      <c r="L94" s="118"/>
    </row>
    <row r="95" spans="1:12">
      <c r="B95" s="145">
        <v>2250</v>
      </c>
      <c r="C95" s="156" t="s">
        <v>51</v>
      </c>
      <c r="D95" s="29">
        <v>160074</v>
      </c>
      <c r="E95" s="29">
        <v>182759</v>
      </c>
      <c r="F95" s="29">
        <v>10000</v>
      </c>
      <c r="G95" s="29">
        <v>76243</v>
      </c>
      <c r="H95" s="29">
        <v>10000</v>
      </c>
      <c r="I95" s="29">
        <v>76243</v>
      </c>
      <c r="J95" s="66">
        <v>0</v>
      </c>
      <c r="K95" s="29">
        <v>71777</v>
      </c>
      <c r="L95" s="29">
        <v>71777</v>
      </c>
    </row>
    <row r="96" spans="1:12">
      <c r="A96" s="139"/>
      <c r="B96" s="162">
        <v>2251</v>
      </c>
      <c r="C96" s="121" t="s">
        <v>236</v>
      </c>
      <c r="D96" s="49">
        <v>0</v>
      </c>
      <c r="E96" s="109">
        <v>3626</v>
      </c>
      <c r="F96" s="49">
        <v>0</v>
      </c>
      <c r="G96" s="109">
        <v>5349</v>
      </c>
      <c r="H96" s="49">
        <v>0</v>
      </c>
      <c r="I96" s="109">
        <v>5349</v>
      </c>
      <c r="J96" s="49">
        <v>0</v>
      </c>
      <c r="K96" s="109">
        <v>5449</v>
      </c>
      <c r="L96" s="109">
        <v>5449</v>
      </c>
    </row>
    <row r="97" spans="1:12">
      <c r="A97" s="139" t="s">
        <v>11</v>
      </c>
      <c r="B97" s="162" t="s">
        <v>234</v>
      </c>
      <c r="C97" s="163" t="s">
        <v>235</v>
      </c>
      <c r="D97" s="94">
        <f t="shared" ref="D97:K97" si="14">SUM(D95:D96)</f>
        <v>160074</v>
      </c>
      <c r="E97" s="94">
        <f t="shared" si="14"/>
        <v>186385</v>
      </c>
      <c r="F97" s="94">
        <f t="shared" si="14"/>
        <v>10000</v>
      </c>
      <c r="G97" s="94">
        <f t="shared" si="14"/>
        <v>81592</v>
      </c>
      <c r="H97" s="94">
        <f t="shared" si="14"/>
        <v>10000</v>
      </c>
      <c r="I97" s="94">
        <f t="shared" si="14"/>
        <v>81592</v>
      </c>
      <c r="J97" s="119">
        <f t="shared" si="14"/>
        <v>0</v>
      </c>
      <c r="K97" s="94">
        <f t="shared" si="14"/>
        <v>77226</v>
      </c>
      <c r="L97" s="94">
        <f>SUM(J97:K97)</f>
        <v>77226</v>
      </c>
    </row>
    <row r="98" spans="1:12">
      <c r="A98" s="139" t="s">
        <v>11</v>
      </c>
      <c r="B98" s="162" t="s">
        <v>24</v>
      </c>
      <c r="C98" s="163" t="s">
        <v>213</v>
      </c>
      <c r="D98" s="94">
        <f>D97+D92+D85+D82+D76+D73+D67+D62</f>
        <v>6249815</v>
      </c>
      <c r="E98" s="94">
        <f t="shared" ref="E98:K98" si="15">E97+E92+E85+E82+E76+E73+E67+E62</f>
        <v>6513771</v>
      </c>
      <c r="F98" s="94">
        <f t="shared" si="15"/>
        <v>8535418</v>
      </c>
      <c r="G98" s="94">
        <f t="shared" si="15"/>
        <v>6501498</v>
      </c>
      <c r="H98" s="94">
        <f t="shared" si="15"/>
        <v>8554517</v>
      </c>
      <c r="I98" s="94">
        <f t="shared" si="15"/>
        <v>6510091</v>
      </c>
      <c r="J98" s="94">
        <f t="shared" si="15"/>
        <v>7000641</v>
      </c>
      <c r="K98" s="94">
        <f t="shared" si="15"/>
        <v>7180622</v>
      </c>
      <c r="L98" s="94">
        <f>L97+L92+L85+L82+L76+L73+L67+L62</f>
        <v>14181263</v>
      </c>
    </row>
    <row r="99" spans="1:12">
      <c r="A99" s="139"/>
      <c r="B99" s="162"/>
      <c r="C99" s="163"/>
      <c r="D99" s="109"/>
      <c r="E99" s="109"/>
      <c r="F99" s="117"/>
      <c r="G99" s="117"/>
      <c r="H99" s="117"/>
      <c r="I99" s="117"/>
      <c r="J99" s="117"/>
      <c r="K99" s="117"/>
      <c r="L99" s="117"/>
    </row>
    <row r="100" spans="1:12">
      <c r="A100" s="139"/>
      <c r="B100" s="162" t="s">
        <v>75</v>
      </c>
      <c r="C100" s="163" t="s">
        <v>237</v>
      </c>
      <c r="D100" s="29"/>
      <c r="E100" s="29"/>
      <c r="F100" s="118"/>
      <c r="G100" s="118"/>
      <c r="H100" s="118"/>
      <c r="I100" s="118"/>
      <c r="J100" s="118"/>
      <c r="K100" s="118"/>
      <c r="L100" s="118"/>
    </row>
    <row r="101" spans="1:12">
      <c r="B101" s="145" t="s">
        <v>6</v>
      </c>
      <c r="C101" s="151" t="s">
        <v>238</v>
      </c>
      <c r="D101" s="29"/>
      <c r="E101" s="29"/>
      <c r="F101" s="118"/>
      <c r="G101" s="118"/>
      <c r="H101" s="118"/>
      <c r="I101" s="118"/>
      <c r="J101" s="118"/>
      <c r="K101" s="118"/>
      <c r="L101" s="118"/>
    </row>
    <row r="102" spans="1:12">
      <c r="B102" s="145">
        <v>2401</v>
      </c>
      <c r="C102" s="156" t="s">
        <v>54</v>
      </c>
      <c r="D102" s="29">
        <v>261576</v>
      </c>
      <c r="E102" s="29">
        <v>293340</v>
      </c>
      <c r="F102" s="118">
        <v>968881</v>
      </c>
      <c r="G102" s="118">
        <v>357915</v>
      </c>
      <c r="H102" s="118">
        <v>1018581</v>
      </c>
      <c r="I102" s="118">
        <v>358715</v>
      </c>
      <c r="J102" s="118">
        <v>1129579</v>
      </c>
      <c r="K102" s="118">
        <v>435894</v>
      </c>
      <c r="L102" s="118">
        <v>1565473</v>
      </c>
    </row>
    <row r="103" spans="1:12">
      <c r="B103" s="145">
        <v>2402</v>
      </c>
      <c r="C103" s="156" t="s">
        <v>239</v>
      </c>
      <c r="D103" s="29">
        <v>8425</v>
      </c>
      <c r="E103" s="29">
        <v>61926</v>
      </c>
      <c r="F103" s="118">
        <v>229200</v>
      </c>
      <c r="G103" s="118">
        <v>66292</v>
      </c>
      <c r="H103" s="118">
        <v>229200</v>
      </c>
      <c r="I103" s="118">
        <v>66292</v>
      </c>
      <c r="J103" s="118">
        <v>39573</v>
      </c>
      <c r="K103" s="118">
        <v>79674</v>
      </c>
      <c r="L103" s="118">
        <v>119247</v>
      </c>
    </row>
    <row r="104" spans="1:12">
      <c r="B104" s="145">
        <v>2403</v>
      </c>
      <c r="C104" s="156" t="s">
        <v>55</v>
      </c>
      <c r="D104" s="29">
        <v>118731</v>
      </c>
      <c r="E104" s="29">
        <v>212936</v>
      </c>
      <c r="F104" s="118">
        <v>127270</v>
      </c>
      <c r="G104" s="118">
        <v>224338</v>
      </c>
      <c r="H104" s="118">
        <v>127270</v>
      </c>
      <c r="I104" s="118">
        <v>224338</v>
      </c>
      <c r="J104" s="118">
        <v>154354</v>
      </c>
      <c r="K104" s="118">
        <v>269272</v>
      </c>
      <c r="L104" s="118">
        <v>423626</v>
      </c>
    </row>
    <row r="105" spans="1:12">
      <c r="B105" s="145">
        <v>2404</v>
      </c>
      <c r="C105" s="156" t="s">
        <v>56</v>
      </c>
      <c r="D105" s="29">
        <v>11903</v>
      </c>
      <c r="E105" s="29">
        <v>5503</v>
      </c>
      <c r="F105" s="118">
        <v>14200</v>
      </c>
      <c r="G105" s="118">
        <v>6350</v>
      </c>
      <c r="H105" s="118">
        <v>34143</v>
      </c>
      <c r="I105" s="118">
        <v>6350</v>
      </c>
      <c r="J105" s="118">
        <v>100000</v>
      </c>
      <c r="K105" s="118">
        <v>4325</v>
      </c>
      <c r="L105" s="118">
        <v>104325</v>
      </c>
    </row>
    <row r="106" spans="1:12">
      <c r="B106" s="145">
        <v>2405</v>
      </c>
      <c r="C106" s="156" t="s">
        <v>57</v>
      </c>
      <c r="D106" s="29">
        <v>5176</v>
      </c>
      <c r="E106" s="29">
        <v>39961</v>
      </c>
      <c r="F106" s="118">
        <v>6844</v>
      </c>
      <c r="G106" s="118">
        <v>45746</v>
      </c>
      <c r="H106" s="118">
        <v>6844</v>
      </c>
      <c r="I106" s="118">
        <v>45746</v>
      </c>
      <c r="J106" s="118">
        <v>3590</v>
      </c>
      <c r="K106" s="118">
        <v>47721</v>
      </c>
      <c r="L106" s="118">
        <v>51311</v>
      </c>
    </row>
    <row r="107" spans="1:12">
      <c r="B107" s="145">
        <v>2406</v>
      </c>
      <c r="C107" s="156" t="s">
        <v>240</v>
      </c>
      <c r="D107" s="29">
        <v>467082</v>
      </c>
      <c r="E107" s="29">
        <v>310721</v>
      </c>
      <c r="F107" s="118">
        <v>1161405</v>
      </c>
      <c r="G107" s="118">
        <v>338590</v>
      </c>
      <c r="H107" s="118">
        <v>1161405</v>
      </c>
      <c r="I107" s="118">
        <v>338590</v>
      </c>
      <c r="J107" s="118">
        <v>628635</v>
      </c>
      <c r="K107" s="118">
        <v>372948</v>
      </c>
      <c r="L107" s="118">
        <v>1001583</v>
      </c>
    </row>
    <row r="108" spans="1:12">
      <c r="B108" s="145">
        <v>2407</v>
      </c>
      <c r="C108" s="156" t="s">
        <v>101</v>
      </c>
      <c r="D108" s="29">
        <v>4000</v>
      </c>
      <c r="E108" s="29">
        <v>43014</v>
      </c>
      <c r="F108" s="29">
        <v>4000</v>
      </c>
      <c r="G108" s="29">
        <v>42550</v>
      </c>
      <c r="H108" s="29">
        <v>4000</v>
      </c>
      <c r="I108" s="29">
        <v>42550</v>
      </c>
      <c r="J108" s="29">
        <v>7000</v>
      </c>
      <c r="K108" s="29">
        <v>64660</v>
      </c>
      <c r="L108" s="29">
        <v>71660</v>
      </c>
    </row>
    <row r="109" spans="1:12">
      <c r="B109" s="145">
        <v>2408</v>
      </c>
      <c r="C109" s="156" t="s">
        <v>241</v>
      </c>
      <c r="D109" s="29">
        <v>71332</v>
      </c>
      <c r="E109" s="29">
        <v>178624</v>
      </c>
      <c r="F109" s="118">
        <v>87828</v>
      </c>
      <c r="G109" s="118">
        <v>188041</v>
      </c>
      <c r="H109" s="118">
        <v>93829</v>
      </c>
      <c r="I109" s="118">
        <v>188041</v>
      </c>
      <c r="J109" s="118">
        <v>36952</v>
      </c>
      <c r="K109" s="118">
        <v>185813</v>
      </c>
      <c r="L109" s="118">
        <v>222765</v>
      </c>
    </row>
    <row r="110" spans="1:12">
      <c r="B110" s="145">
        <v>2415</v>
      </c>
      <c r="C110" s="156" t="s">
        <v>242</v>
      </c>
      <c r="D110" s="66">
        <v>0</v>
      </c>
      <c r="E110" s="66">
        <v>0</v>
      </c>
      <c r="F110" s="66">
        <v>0</v>
      </c>
      <c r="G110" s="66">
        <v>0</v>
      </c>
      <c r="H110" s="66">
        <v>0</v>
      </c>
      <c r="I110" s="66">
        <v>0</v>
      </c>
      <c r="J110" s="66">
        <v>0</v>
      </c>
      <c r="K110" s="66">
        <v>0</v>
      </c>
      <c r="L110" s="66">
        <v>0</v>
      </c>
    </row>
    <row r="111" spans="1:12">
      <c r="B111" s="145">
        <v>2425</v>
      </c>
      <c r="C111" s="156" t="s">
        <v>61</v>
      </c>
      <c r="D111" s="29">
        <v>23111</v>
      </c>
      <c r="E111" s="29">
        <v>86509</v>
      </c>
      <c r="F111" s="118">
        <v>13200</v>
      </c>
      <c r="G111" s="118">
        <v>97020</v>
      </c>
      <c r="H111" s="118">
        <v>13200</v>
      </c>
      <c r="I111" s="118">
        <v>97020</v>
      </c>
      <c r="J111" s="118">
        <v>19450</v>
      </c>
      <c r="K111" s="118">
        <v>99699</v>
      </c>
      <c r="L111" s="118">
        <v>119149</v>
      </c>
    </row>
    <row r="112" spans="1:12">
      <c r="B112" s="145">
        <v>2435</v>
      </c>
      <c r="C112" s="156" t="s">
        <v>243</v>
      </c>
      <c r="D112" s="29">
        <v>152177</v>
      </c>
      <c r="E112" s="66">
        <v>0</v>
      </c>
      <c r="F112" s="29">
        <v>231800</v>
      </c>
      <c r="G112" s="66">
        <v>0</v>
      </c>
      <c r="H112" s="29">
        <v>231800</v>
      </c>
      <c r="I112" s="66">
        <v>0</v>
      </c>
      <c r="J112" s="29">
        <v>219801</v>
      </c>
      <c r="K112" s="66">
        <v>0</v>
      </c>
      <c r="L112" s="29">
        <v>219801</v>
      </c>
    </row>
    <row r="113" spans="1:12">
      <c r="A113" s="144" t="s">
        <v>11</v>
      </c>
      <c r="B113" s="145" t="s">
        <v>6</v>
      </c>
      <c r="C113" s="151" t="s">
        <v>238</v>
      </c>
      <c r="D113" s="94">
        <f t="shared" ref="D113:I113" si="16">SUM(D102:D112)</f>
        <v>1123513</v>
      </c>
      <c r="E113" s="94">
        <f t="shared" si="16"/>
        <v>1232534</v>
      </c>
      <c r="F113" s="157">
        <f t="shared" si="16"/>
        <v>2844628</v>
      </c>
      <c r="G113" s="157">
        <f t="shared" si="16"/>
        <v>1366842</v>
      </c>
      <c r="H113" s="157">
        <f t="shared" si="16"/>
        <v>2920272</v>
      </c>
      <c r="I113" s="157">
        <f t="shared" si="16"/>
        <v>1367642</v>
      </c>
      <c r="J113" s="157">
        <f>SUM(J102:J112)</f>
        <v>2338934</v>
      </c>
      <c r="K113" s="157">
        <f>SUM(K102:K112)</f>
        <v>1560006</v>
      </c>
      <c r="L113" s="157">
        <f>SUM(J113:K113)</f>
        <v>3898940</v>
      </c>
    </row>
    <row r="114" spans="1:12">
      <c r="C114" s="151"/>
      <c r="D114" s="109"/>
      <c r="E114" s="109"/>
      <c r="F114" s="117"/>
      <c r="G114" s="117"/>
      <c r="H114" s="117"/>
      <c r="I114" s="117"/>
      <c r="J114" s="117"/>
      <c r="K114" s="117"/>
      <c r="L114" s="117"/>
    </row>
    <row r="115" spans="1:12">
      <c r="B115" s="145" t="s">
        <v>12</v>
      </c>
      <c r="C115" s="151" t="s">
        <v>244</v>
      </c>
      <c r="D115" s="29"/>
      <c r="E115" s="29"/>
      <c r="F115" s="118"/>
      <c r="G115" s="118"/>
      <c r="H115" s="118"/>
      <c r="I115" s="118"/>
      <c r="J115" s="118"/>
      <c r="K115" s="118"/>
      <c r="L115" s="118"/>
    </row>
    <row r="116" spans="1:12">
      <c r="B116" s="145">
        <v>2501</v>
      </c>
      <c r="C116" s="156" t="s">
        <v>245</v>
      </c>
      <c r="D116" s="29">
        <v>240639</v>
      </c>
      <c r="E116" s="66">
        <v>0</v>
      </c>
      <c r="F116" s="118">
        <v>242040</v>
      </c>
      <c r="G116" s="66">
        <v>0</v>
      </c>
      <c r="H116" s="118">
        <v>254280</v>
      </c>
      <c r="I116" s="66">
        <v>0</v>
      </c>
      <c r="J116" s="118">
        <v>359392</v>
      </c>
      <c r="K116" s="66">
        <v>0</v>
      </c>
      <c r="L116" s="118">
        <v>359392</v>
      </c>
    </row>
    <row r="117" spans="1:12">
      <c r="B117" s="145">
        <v>2505</v>
      </c>
      <c r="C117" s="156" t="s">
        <v>246</v>
      </c>
      <c r="D117" s="29">
        <v>61500</v>
      </c>
      <c r="E117" s="66">
        <v>0</v>
      </c>
      <c r="F117" s="118">
        <v>1419500</v>
      </c>
      <c r="G117" s="66">
        <v>0</v>
      </c>
      <c r="H117" s="118">
        <v>1419500</v>
      </c>
      <c r="I117" s="66">
        <v>0</v>
      </c>
      <c r="J117" s="118">
        <v>1047800</v>
      </c>
      <c r="K117" s="66">
        <v>0</v>
      </c>
      <c r="L117" s="118">
        <v>1047800</v>
      </c>
    </row>
    <row r="118" spans="1:12">
      <c r="A118" s="139"/>
      <c r="B118" s="162">
        <v>2506</v>
      </c>
      <c r="C118" s="121" t="s">
        <v>247</v>
      </c>
      <c r="D118" s="109">
        <v>20000</v>
      </c>
      <c r="E118" s="49">
        <v>0</v>
      </c>
      <c r="F118" s="109">
        <v>61812</v>
      </c>
      <c r="G118" s="49">
        <v>0</v>
      </c>
      <c r="H118" s="109">
        <v>81812</v>
      </c>
      <c r="I118" s="49">
        <v>0</v>
      </c>
      <c r="J118" s="109">
        <v>20212</v>
      </c>
      <c r="K118" s="49">
        <v>0</v>
      </c>
      <c r="L118" s="109">
        <v>20212</v>
      </c>
    </row>
    <row r="119" spans="1:12">
      <c r="A119" s="139"/>
      <c r="B119" s="162">
        <v>2515</v>
      </c>
      <c r="C119" s="121" t="s">
        <v>248</v>
      </c>
      <c r="D119" s="109">
        <v>588405</v>
      </c>
      <c r="E119" s="109">
        <v>21315</v>
      </c>
      <c r="F119" s="117">
        <v>743451</v>
      </c>
      <c r="G119" s="117">
        <v>28925</v>
      </c>
      <c r="H119" s="117">
        <v>565598</v>
      </c>
      <c r="I119" s="117">
        <v>28925</v>
      </c>
      <c r="J119" s="117">
        <v>318566</v>
      </c>
      <c r="K119" s="117">
        <v>32915</v>
      </c>
      <c r="L119" s="117">
        <v>351481</v>
      </c>
    </row>
    <row r="120" spans="1:12">
      <c r="A120" s="165" t="s">
        <v>11</v>
      </c>
      <c r="B120" s="166" t="s">
        <v>12</v>
      </c>
      <c r="C120" s="168" t="s">
        <v>244</v>
      </c>
      <c r="D120" s="94">
        <f t="shared" ref="D120:I120" si="17">SUM(D116:D119)</f>
        <v>910544</v>
      </c>
      <c r="E120" s="94">
        <f t="shared" si="17"/>
        <v>21315</v>
      </c>
      <c r="F120" s="157">
        <f t="shared" si="17"/>
        <v>2466803</v>
      </c>
      <c r="G120" s="157">
        <f t="shared" si="17"/>
        <v>28925</v>
      </c>
      <c r="H120" s="157">
        <f t="shared" si="17"/>
        <v>2321190</v>
      </c>
      <c r="I120" s="157">
        <f t="shared" si="17"/>
        <v>28925</v>
      </c>
      <c r="J120" s="157">
        <f>SUM(J116:J119)</f>
        <v>1745970</v>
      </c>
      <c r="K120" s="157">
        <f>SUM(K116:K119)</f>
        <v>32915</v>
      </c>
      <c r="L120" s="157">
        <f>SUM(J120:K120)</f>
        <v>1778885</v>
      </c>
    </row>
    <row r="121" spans="1:12">
      <c r="C121" s="151"/>
      <c r="D121" s="109"/>
      <c r="E121" s="109"/>
      <c r="F121" s="117"/>
      <c r="G121" s="117"/>
      <c r="H121" s="117"/>
      <c r="I121" s="117"/>
      <c r="J121" s="117"/>
      <c r="K121" s="117"/>
      <c r="L121" s="117"/>
    </row>
    <row r="122" spans="1:12">
      <c r="B122" s="145" t="s">
        <v>17</v>
      </c>
      <c r="C122" s="151" t="s">
        <v>249</v>
      </c>
      <c r="D122" s="109"/>
      <c r="E122" s="109"/>
      <c r="F122" s="117"/>
      <c r="G122" s="117"/>
      <c r="H122" s="117"/>
      <c r="I122" s="117"/>
      <c r="J122" s="117"/>
      <c r="K122" s="117"/>
      <c r="L122" s="117"/>
    </row>
    <row r="123" spans="1:12">
      <c r="B123" s="145">
        <v>2575</v>
      </c>
      <c r="C123" s="151" t="s">
        <v>250</v>
      </c>
      <c r="D123" s="115">
        <v>9881</v>
      </c>
      <c r="E123" s="160">
        <v>0</v>
      </c>
      <c r="F123" s="161">
        <v>20000</v>
      </c>
      <c r="G123" s="160">
        <v>0</v>
      </c>
      <c r="H123" s="161">
        <v>20000</v>
      </c>
      <c r="I123" s="160">
        <v>0</v>
      </c>
      <c r="J123" s="161">
        <v>20000</v>
      </c>
      <c r="K123" s="160">
        <v>0</v>
      </c>
      <c r="L123" s="161">
        <v>20000</v>
      </c>
    </row>
    <row r="124" spans="1:12">
      <c r="A124" s="144" t="s">
        <v>11</v>
      </c>
      <c r="B124" s="145" t="s">
        <v>17</v>
      </c>
      <c r="C124" s="151" t="s">
        <v>249</v>
      </c>
      <c r="D124" s="94">
        <f t="shared" ref="D124:L124" si="18">D123</f>
        <v>9881</v>
      </c>
      <c r="E124" s="119">
        <f t="shared" si="18"/>
        <v>0</v>
      </c>
      <c r="F124" s="157">
        <f t="shared" si="18"/>
        <v>20000</v>
      </c>
      <c r="G124" s="119">
        <f t="shared" si="18"/>
        <v>0</v>
      </c>
      <c r="H124" s="157">
        <f t="shared" si="18"/>
        <v>20000</v>
      </c>
      <c r="I124" s="119">
        <f t="shared" si="18"/>
        <v>0</v>
      </c>
      <c r="J124" s="157">
        <f t="shared" si="18"/>
        <v>20000</v>
      </c>
      <c r="K124" s="119">
        <f t="shared" si="18"/>
        <v>0</v>
      </c>
      <c r="L124" s="157">
        <f t="shared" si="18"/>
        <v>20000</v>
      </c>
    </row>
    <row r="125" spans="1:12">
      <c r="C125" s="151"/>
      <c r="D125" s="109"/>
      <c r="E125" s="109"/>
      <c r="F125" s="117"/>
      <c r="G125" s="117"/>
      <c r="H125" s="117"/>
      <c r="I125" s="117"/>
      <c r="J125" s="117"/>
      <c r="K125" s="117"/>
      <c r="L125" s="117"/>
    </row>
    <row r="126" spans="1:12">
      <c r="B126" s="145" t="s">
        <v>204</v>
      </c>
      <c r="C126" s="151" t="s">
        <v>251</v>
      </c>
      <c r="D126" s="29"/>
      <c r="E126" s="29"/>
      <c r="F126" s="118"/>
      <c r="G126" s="118"/>
      <c r="H126" s="118"/>
      <c r="I126" s="118"/>
      <c r="J126" s="118"/>
      <c r="K126" s="118"/>
      <c r="L126" s="118"/>
    </row>
    <row r="127" spans="1:12">
      <c r="A127" s="139"/>
      <c r="B127" s="162">
        <v>2702</v>
      </c>
      <c r="C127" s="121" t="s">
        <v>63</v>
      </c>
      <c r="D127" s="109">
        <v>354957</v>
      </c>
      <c r="E127" s="109">
        <v>21880</v>
      </c>
      <c r="F127" s="117">
        <v>1429291</v>
      </c>
      <c r="G127" s="117">
        <v>35340</v>
      </c>
      <c r="H127" s="117">
        <v>1429411</v>
      </c>
      <c r="I127" s="117">
        <v>35340</v>
      </c>
      <c r="J127" s="117">
        <v>908825</v>
      </c>
      <c r="K127" s="117">
        <v>28559</v>
      </c>
      <c r="L127" s="117">
        <v>937384</v>
      </c>
    </row>
    <row r="128" spans="1:12">
      <c r="A128" s="139"/>
      <c r="B128" s="162">
        <v>2705</v>
      </c>
      <c r="C128" s="121" t="s">
        <v>252</v>
      </c>
      <c r="D128" s="49">
        <v>0</v>
      </c>
      <c r="E128" s="49">
        <v>0</v>
      </c>
      <c r="F128" s="49">
        <v>0</v>
      </c>
      <c r="G128" s="49">
        <v>0</v>
      </c>
      <c r="H128" s="49">
        <v>0</v>
      </c>
      <c r="I128" s="49">
        <v>0</v>
      </c>
      <c r="J128" s="49">
        <v>0</v>
      </c>
      <c r="K128" s="49">
        <v>0</v>
      </c>
      <c r="L128" s="49">
        <v>0</v>
      </c>
    </row>
    <row r="129" spans="1:12">
      <c r="A129" s="139"/>
      <c r="B129" s="162">
        <v>2711</v>
      </c>
      <c r="C129" s="121" t="s">
        <v>253</v>
      </c>
      <c r="D129" s="109">
        <v>19995</v>
      </c>
      <c r="E129" s="109">
        <v>999</v>
      </c>
      <c r="F129" s="109">
        <v>20000</v>
      </c>
      <c r="G129" s="109">
        <v>1000</v>
      </c>
      <c r="H129" s="117">
        <v>20000</v>
      </c>
      <c r="I129" s="109">
        <v>1000</v>
      </c>
      <c r="J129" s="117">
        <v>100000</v>
      </c>
      <c r="K129" s="109">
        <v>1000</v>
      </c>
      <c r="L129" s="117">
        <v>101000</v>
      </c>
    </row>
    <row r="130" spans="1:12">
      <c r="A130" s="139" t="s">
        <v>11</v>
      </c>
      <c r="B130" s="162" t="s">
        <v>204</v>
      </c>
      <c r="C130" s="163" t="s">
        <v>251</v>
      </c>
      <c r="D130" s="94">
        <f t="shared" ref="D130:I130" si="19">SUM(D127:D129)</f>
        <v>374952</v>
      </c>
      <c r="E130" s="94">
        <f t="shared" si="19"/>
        <v>22879</v>
      </c>
      <c r="F130" s="157">
        <f t="shared" si="19"/>
        <v>1449291</v>
      </c>
      <c r="G130" s="157">
        <f t="shared" si="19"/>
        <v>36340</v>
      </c>
      <c r="H130" s="157">
        <f t="shared" si="19"/>
        <v>1449411</v>
      </c>
      <c r="I130" s="157">
        <f t="shared" si="19"/>
        <v>36340</v>
      </c>
      <c r="J130" s="157">
        <f>SUM(J127:J129)</f>
        <v>1008825</v>
      </c>
      <c r="K130" s="157">
        <f>SUM(K127:K129)</f>
        <v>29559</v>
      </c>
      <c r="L130" s="157">
        <f>SUM(J130:K130)</f>
        <v>1038384</v>
      </c>
    </row>
    <row r="131" spans="1:12">
      <c r="A131" s="139"/>
      <c r="B131" s="140"/>
      <c r="C131" s="163"/>
      <c r="D131" s="109"/>
      <c r="E131" s="109"/>
      <c r="F131" s="117"/>
      <c r="G131" s="117"/>
      <c r="H131" s="117"/>
      <c r="I131" s="117"/>
      <c r="J131" s="117"/>
      <c r="K131" s="117"/>
      <c r="L131" s="117"/>
    </row>
    <row r="132" spans="1:12">
      <c r="B132" s="145" t="s">
        <v>209</v>
      </c>
      <c r="C132" s="151" t="s">
        <v>254</v>
      </c>
      <c r="D132" s="29"/>
      <c r="E132" s="29"/>
      <c r="F132" s="118"/>
      <c r="G132" s="118"/>
      <c r="H132" s="118"/>
      <c r="I132" s="118"/>
      <c r="J132" s="118"/>
      <c r="K132" s="118"/>
      <c r="L132" s="118"/>
    </row>
    <row r="133" spans="1:12">
      <c r="B133" s="145">
        <v>2801</v>
      </c>
      <c r="C133" s="156" t="s">
        <v>64</v>
      </c>
      <c r="D133" s="29">
        <v>386221</v>
      </c>
      <c r="E133" s="29">
        <v>807408</v>
      </c>
      <c r="F133" s="118">
        <v>396100</v>
      </c>
      <c r="G133" s="118">
        <v>935453</v>
      </c>
      <c r="H133" s="118">
        <v>396100</v>
      </c>
      <c r="I133" s="118">
        <v>935453</v>
      </c>
      <c r="J133" s="118">
        <v>489755</v>
      </c>
      <c r="K133" s="118">
        <v>1733965</v>
      </c>
      <c r="L133" s="118">
        <v>2223720</v>
      </c>
    </row>
    <row r="134" spans="1:12">
      <c r="B134" s="145">
        <v>2810</v>
      </c>
      <c r="C134" s="156" t="s">
        <v>255</v>
      </c>
      <c r="D134" s="29">
        <v>10800</v>
      </c>
      <c r="E134" s="66">
        <v>0</v>
      </c>
      <c r="F134" s="118">
        <v>15000</v>
      </c>
      <c r="G134" s="66">
        <v>0</v>
      </c>
      <c r="H134" s="118">
        <v>16000</v>
      </c>
      <c r="I134" s="66">
        <v>0</v>
      </c>
      <c r="J134" s="118">
        <v>15000</v>
      </c>
      <c r="K134" s="66">
        <v>0</v>
      </c>
      <c r="L134" s="118">
        <v>15000</v>
      </c>
    </row>
    <row r="135" spans="1:12">
      <c r="A135" s="144" t="s">
        <v>11</v>
      </c>
      <c r="B135" s="145" t="s">
        <v>209</v>
      </c>
      <c r="C135" s="151" t="s">
        <v>254</v>
      </c>
      <c r="D135" s="94">
        <f t="shared" ref="D135:K135" si="20">SUM(D133:D134)</f>
        <v>397021</v>
      </c>
      <c r="E135" s="94">
        <f t="shared" si="20"/>
        <v>807408</v>
      </c>
      <c r="F135" s="157">
        <f t="shared" si="20"/>
        <v>411100</v>
      </c>
      <c r="G135" s="157">
        <f t="shared" si="20"/>
        <v>935453</v>
      </c>
      <c r="H135" s="157">
        <f t="shared" si="20"/>
        <v>412100</v>
      </c>
      <c r="I135" s="157">
        <f t="shared" si="20"/>
        <v>935453</v>
      </c>
      <c r="J135" s="157">
        <f t="shared" si="20"/>
        <v>504755</v>
      </c>
      <c r="K135" s="157">
        <f t="shared" si="20"/>
        <v>1733965</v>
      </c>
      <c r="L135" s="157">
        <f>SUM(J135:K135)</f>
        <v>2238720</v>
      </c>
    </row>
    <row r="136" spans="1:12">
      <c r="B136" s="145"/>
      <c r="C136" s="151"/>
      <c r="D136" s="109"/>
      <c r="E136" s="109"/>
      <c r="F136" s="117"/>
      <c r="G136" s="117"/>
      <c r="H136" s="117"/>
      <c r="I136" s="117"/>
      <c r="J136" s="117"/>
      <c r="K136" s="117"/>
      <c r="L136" s="117"/>
    </row>
    <row r="137" spans="1:12">
      <c r="B137" s="145" t="s">
        <v>227</v>
      </c>
      <c r="C137" s="151" t="s">
        <v>256</v>
      </c>
      <c r="D137" s="29"/>
      <c r="E137" s="29"/>
      <c r="F137" s="118"/>
      <c r="G137" s="118"/>
      <c r="H137" s="118"/>
      <c r="I137" s="118"/>
      <c r="J137" s="118"/>
      <c r="K137" s="118"/>
      <c r="L137" s="118"/>
    </row>
    <row r="138" spans="1:12">
      <c r="B138" s="145">
        <v>2851</v>
      </c>
      <c r="C138" s="156" t="s">
        <v>65</v>
      </c>
      <c r="D138" s="29">
        <v>118502</v>
      </c>
      <c r="E138" s="29">
        <v>75058</v>
      </c>
      <c r="F138" s="118">
        <v>221523</v>
      </c>
      <c r="G138" s="118">
        <v>85212</v>
      </c>
      <c r="H138" s="118">
        <v>221523</v>
      </c>
      <c r="I138" s="118">
        <v>85762</v>
      </c>
      <c r="J138" s="118">
        <v>165028</v>
      </c>
      <c r="K138" s="118">
        <v>92250</v>
      </c>
      <c r="L138" s="118">
        <v>257278</v>
      </c>
    </row>
    <row r="139" spans="1:12">
      <c r="B139" s="145">
        <v>2852</v>
      </c>
      <c r="C139" s="156" t="s">
        <v>66</v>
      </c>
      <c r="D139" s="29">
        <v>65683</v>
      </c>
      <c r="E139" s="29">
        <v>4000</v>
      </c>
      <c r="F139" s="29">
        <v>298800</v>
      </c>
      <c r="G139" s="29">
        <v>4000</v>
      </c>
      <c r="H139" s="29">
        <v>325100</v>
      </c>
      <c r="I139" s="29">
        <v>4000</v>
      </c>
      <c r="J139" s="29">
        <v>72648</v>
      </c>
      <c r="K139" s="29">
        <v>5500</v>
      </c>
      <c r="L139" s="29">
        <v>78148</v>
      </c>
    </row>
    <row r="140" spans="1:12">
      <c r="B140" s="145">
        <v>2853</v>
      </c>
      <c r="C140" s="156" t="s">
        <v>257</v>
      </c>
      <c r="D140" s="29">
        <v>15340</v>
      </c>
      <c r="E140" s="29">
        <v>20478</v>
      </c>
      <c r="F140" s="118">
        <v>17160</v>
      </c>
      <c r="G140" s="118">
        <v>25107</v>
      </c>
      <c r="H140" s="118">
        <v>17160</v>
      </c>
      <c r="I140" s="118">
        <v>25107</v>
      </c>
      <c r="J140" s="118">
        <v>12860</v>
      </c>
      <c r="K140" s="118">
        <v>24624</v>
      </c>
      <c r="L140" s="118">
        <v>37484</v>
      </c>
    </row>
    <row r="141" spans="1:12">
      <c r="A141" s="144" t="s">
        <v>11</v>
      </c>
      <c r="B141" s="145" t="s">
        <v>227</v>
      </c>
      <c r="C141" s="151" t="s">
        <v>256</v>
      </c>
      <c r="D141" s="94">
        <f t="shared" ref="D141:I141" si="21">SUM(D138:D140)</f>
        <v>199525</v>
      </c>
      <c r="E141" s="94">
        <f t="shared" si="21"/>
        <v>99536</v>
      </c>
      <c r="F141" s="157">
        <f t="shared" si="21"/>
        <v>537483</v>
      </c>
      <c r="G141" s="157">
        <f t="shared" si="21"/>
        <v>114319</v>
      </c>
      <c r="H141" s="157">
        <f t="shared" si="21"/>
        <v>563783</v>
      </c>
      <c r="I141" s="157">
        <f t="shared" si="21"/>
        <v>114869</v>
      </c>
      <c r="J141" s="157">
        <f>SUM(J138:J140)</f>
        <v>250536</v>
      </c>
      <c r="K141" s="157">
        <f>SUM(K138:K140)</f>
        <v>122374</v>
      </c>
      <c r="L141" s="157">
        <f>SUM(J141:K141)</f>
        <v>372910</v>
      </c>
    </row>
    <row r="142" spans="1:12">
      <c r="C142" s="151"/>
      <c r="D142" s="109"/>
      <c r="E142" s="109"/>
      <c r="F142" s="117"/>
      <c r="G142" s="117"/>
      <c r="H142" s="117"/>
      <c r="I142" s="117"/>
      <c r="J142" s="117"/>
      <c r="K142" s="117"/>
      <c r="L142" s="117"/>
    </row>
    <row r="143" spans="1:12">
      <c r="B143" s="145" t="s">
        <v>230</v>
      </c>
      <c r="C143" s="151" t="s">
        <v>258</v>
      </c>
      <c r="D143" s="29"/>
      <c r="E143" s="29"/>
      <c r="F143" s="118"/>
      <c r="G143" s="118"/>
      <c r="H143" s="118"/>
      <c r="I143" s="118"/>
      <c r="J143" s="118"/>
      <c r="K143" s="118"/>
      <c r="L143" s="118"/>
    </row>
    <row r="144" spans="1:12">
      <c r="B144" s="145">
        <v>3054</v>
      </c>
      <c r="C144" s="156" t="s">
        <v>68</v>
      </c>
      <c r="D144" s="29">
        <v>256444</v>
      </c>
      <c r="E144" s="29">
        <v>624497</v>
      </c>
      <c r="F144" s="118">
        <v>256683</v>
      </c>
      <c r="G144" s="118">
        <v>735352</v>
      </c>
      <c r="H144" s="118">
        <v>256683</v>
      </c>
      <c r="I144" s="118">
        <v>737952</v>
      </c>
      <c r="J144" s="118">
        <v>331033</v>
      </c>
      <c r="K144" s="118">
        <v>549377</v>
      </c>
      <c r="L144" s="118">
        <v>880410</v>
      </c>
    </row>
    <row r="145" spans="1:12">
      <c r="B145" s="145">
        <v>3055</v>
      </c>
      <c r="C145" s="156" t="s">
        <v>70</v>
      </c>
      <c r="D145" s="29">
        <v>43241</v>
      </c>
      <c r="E145" s="29">
        <v>353254</v>
      </c>
      <c r="F145" s="118">
        <v>84200</v>
      </c>
      <c r="G145" s="118">
        <v>413748</v>
      </c>
      <c r="H145" s="118">
        <v>84200</v>
      </c>
      <c r="I145" s="118">
        <v>416248</v>
      </c>
      <c r="J145" s="118">
        <v>44520</v>
      </c>
      <c r="K145" s="118">
        <v>413194</v>
      </c>
      <c r="L145" s="118">
        <v>457714</v>
      </c>
    </row>
    <row r="146" spans="1:12">
      <c r="A146" s="144" t="s">
        <v>11</v>
      </c>
      <c r="B146" s="145" t="s">
        <v>230</v>
      </c>
      <c r="C146" s="151" t="s">
        <v>258</v>
      </c>
      <c r="D146" s="94">
        <f t="shared" ref="D146:I146" si="22">SUM(D144:D145)</f>
        <v>299685</v>
      </c>
      <c r="E146" s="94">
        <f t="shared" si="22"/>
        <v>977751</v>
      </c>
      <c r="F146" s="157">
        <f t="shared" si="22"/>
        <v>340883</v>
      </c>
      <c r="G146" s="157">
        <f t="shared" si="22"/>
        <v>1149100</v>
      </c>
      <c r="H146" s="157">
        <f t="shared" si="22"/>
        <v>340883</v>
      </c>
      <c r="I146" s="157">
        <f t="shared" si="22"/>
        <v>1154200</v>
      </c>
      <c r="J146" s="157">
        <f>SUM(J144:J145)</f>
        <v>375553</v>
      </c>
      <c r="K146" s="157">
        <f>SUM(K144:K145)</f>
        <v>962571</v>
      </c>
      <c r="L146" s="157">
        <f>SUM(J146:K146)</f>
        <v>1338124</v>
      </c>
    </row>
    <row r="147" spans="1:12">
      <c r="C147" s="151"/>
      <c r="D147" s="109"/>
      <c r="E147" s="109"/>
      <c r="F147" s="117"/>
      <c r="G147" s="117"/>
      <c r="H147" s="117"/>
      <c r="I147" s="117"/>
      <c r="J147" s="117"/>
      <c r="K147" s="117"/>
      <c r="L147" s="117"/>
    </row>
    <row r="148" spans="1:12">
      <c r="B148" s="145" t="s">
        <v>193</v>
      </c>
      <c r="C148" s="151" t="s">
        <v>259</v>
      </c>
      <c r="D148" s="29"/>
      <c r="E148" s="29"/>
      <c r="F148" s="118"/>
      <c r="G148" s="118"/>
      <c r="H148" s="118"/>
      <c r="I148" s="118"/>
      <c r="J148" s="118"/>
      <c r="K148" s="118"/>
      <c r="L148" s="118"/>
    </row>
    <row r="149" spans="1:12">
      <c r="A149" s="139"/>
      <c r="B149" s="162">
        <v>3425</v>
      </c>
      <c r="C149" s="121" t="s">
        <v>260</v>
      </c>
      <c r="D149" s="109">
        <v>17375</v>
      </c>
      <c r="E149" s="49">
        <v>0</v>
      </c>
      <c r="F149" s="117">
        <v>69700</v>
      </c>
      <c r="G149" s="49">
        <v>0</v>
      </c>
      <c r="H149" s="117">
        <v>69700</v>
      </c>
      <c r="I149" s="49">
        <v>0</v>
      </c>
      <c r="J149" s="117">
        <v>20375</v>
      </c>
      <c r="K149" s="49">
        <v>0</v>
      </c>
      <c r="L149" s="117">
        <v>20375</v>
      </c>
    </row>
    <row r="150" spans="1:12">
      <c r="A150" s="139"/>
      <c r="B150" s="162">
        <v>3435</v>
      </c>
      <c r="C150" s="121" t="s">
        <v>261</v>
      </c>
      <c r="D150" s="109">
        <v>5013</v>
      </c>
      <c r="E150" s="49">
        <v>0</v>
      </c>
      <c r="F150" s="109">
        <v>15600</v>
      </c>
      <c r="G150" s="49">
        <v>0</v>
      </c>
      <c r="H150" s="109">
        <v>15600</v>
      </c>
      <c r="I150" s="49">
        <v>0</v>
      </c>
      <c r="J150" s="109">
        <v>35949</v>
      </c>
      <c r="K150" s="49">
        <v>0</v>
      </c>
      <c r="L150" s="109">
        <v>35949</v>
      </c>
    </row>
    <row r="151" spans="1:12">
      <c r="A151" s="165" t="s">
        <v>11</v>
      </c>
      <c r="B151" s="166" t="s">
        <v>193</v>
      </c>
      <c r="C151" s="168" t="s">
        <v>259</v>
      </c>
      <c r="D151" s="94">
        <f>SUM(D149:D150)</f>
        <v>22388</v>
      </c>
      <c r="E151" s="119">
        <f>SUM(E149:E150)</f>
        <v>0</v>
      </c>
      <c r="F151" s="157">
        <f>SUM(F149:F150)</f>
        <v>85300</v>
      </c>
      <c r="G151" s="119">
        <f t="shared" ref="G151:L151" si="23">SUM(G149:G150)</f>
        <v>0</v>
      </c>
      <c r="H151" s="157">
        <f t="shared" si="23"/>
        <v>85300</v>
      </c>
      <c r="I151" s="119">
        <f t="shared" si="23"/>
        <v>0</v>
      </c>
      <c r="J151" s="157">
        <f t="shared" si="23"/>
        <v>56324</v>
      </c>
      <c r="K151" s="119">
        <f t="shared" si="23"/>
        <v>0</v>
      </c>
      <c r="L151" s="157">
        <f t="shared" si="23"/>
        <v>56324</v>
      </c>
    </row>
    <row r="152" spans="1:12">
      <c r="C152" s="151"/>
      <c r="D152" s="109"/>
      <c r="E152" s="109"/>
      <c r="F152" s="117"/>
      <c r="G152" s="117"/>
      <c r="H152" s="117"/>
      <c r="I152" s="117"/>
      <c r="J152" s="117"/>
      <c r="K152" s="117"/>
      <c r="L152" s="117"/>
    </row>
    <row r="153" spans="1:12">
      <c r="B153" s="145" t="s">
        <v>262</v>
      </c>
      <c r="C153" s="151" t="s">
        <v>263</v>
      </c>
      <c r="D153" s="29"/>
      <c r="E153" s="29"/>
      <c r="F153" s="118"/>
      <c r="G153" s="118"/>
      <c r="H153" s="118"/>
      <c r="I153" s="118"/>
      <c r="J153" s="118"/>
      <c r="K153" s="118"/>
      <c r="L153" s="118"/>
    </row>
    <row r="154" spans="1:12">
      <c r="B154" s="145">
        <v>3451</v>
      </c>
      <c r="C154" s="156" t="s">
        <v>264</v>
      </c>
      <c r="D154" s="29">
        <v>56935</v>
      </c>
      <c r="E154" s="29">
        <v>5359</v>
      </c>
      <c r="F154" s="118">
        <v>763475</v>
      </c>
      <c r="G154" s="118">
        <v>6470</v>
      </c>
      <c r="H154" s="118">
        <v>763475</v>
      </c>
      <c r="I154" s="118">
        <v>6470</v>
      </c>
      <c r="J154" s="118">
        <v>3593265</v>
      </c>
      <c r="K154" s="118">
        <v>7326</v>
      </c>
      <c r="L154" s="118">
        <v>3600591</v>
      </c>
    </row>
    <row r="155" spans="1:12">
      <c r="B155" s="145">
        <v>3452</v>
      </c>
      <c r="C155" s="156" t="s">
        <v>71</v>
      </c>
      <c r="D155" s="29">
        <v>69004</v>
      </c>
      <c r="E155" s="29">
        <v>50653</v>
      </c>
      <c r="F155" s="118">
        <v>162600</v>
      </c>
      <c r="G155" s="118">
        <v>55619</v>
      </c>
      <c r="H155" s="118">
        <v>162600</v>
      </c>
      <c r="I155" s="118">
        <v>55619</v>
      </c>
      <c r="J155" s="118">
        <v>154784</v>
      </c>
      <c r="K155" s="118">
        <v>69600</v>
      </c>
      <c r="L155" s="118">
        <v>224384</v>
      </c>
    </row>
    <row r="156" spans="1:12">
      <c r="B156" s="145">
        <v>3454</v>
      </c>
      <c r="C156" s="156" t="s">
        <v>265</v>
      </c>
      <c r="D156" s="29">
        <v>56381</v>
      </c>
      <c r="E156" s="29">
        <v>19714</v>
      </c>
      <c r="F156" s="118">
        <v>108867</v>
      </c>
      <c r="G156" s="118">
        <v>35434</v>
      </c>
      <c r="H156" s="118">
        <v>110298</v>
      </c>
      <c r="I156" s="118">
        <v>35434</v>
      </c>
      <c r="J156" s="118">
        <v>163794</v>
      </c>
      <c r="K156" s="118">
        <v>11958</v>
      </c>
      <c r="L156" s="118">
        <v>175752</v>
      </c>
    </row>
    <row r="157" spans="1:12">
      <c r="B157" s="145">
        <v>3456</v>
      </c>
      <c r="C157" s="156" t="s">
        <v>266</v>
      </c>
      <c r="D157" s="66">
        <v>0</v>
      </c>
      <c r="E157" s="29">
        <v>4947</v>
      </c>
      <c r="F157" s="66">
        <v>0</v>
      </c>
      <c r="G157" s="118">
        <v>6218</v>
      </c>
      <c r="H157" s="66">
        <v>0</v>
      </c>
      <c r="I157" s="118">
        <v>6218</v>
      </c>
      <c r="J157" s="66">
        <v>0</v>
      </c>
      <c r="K157" s="118">
        <v>7390</v>
      </c>
      <c r="L157" s="118">
        <v>7390</v>
      </c>
    </row>
    <row r="158" spans="1:12">
      <c r="B158" s="145">
        <v>3475</v>
      </c>
      <c r="C158" s="156" t="s">
        <v>267</v>
      </c>
      <c r="D158" s="29">
        <v>10816</v>
      </c>
      <c r="E158" s="29">
        <v>9118</v>
      </c>
      <c r="F158" s="118">
        <v>30140</v>
      </c>
      <c r="G158" s="118">
        <v>10238</v>
      </c>
      <c r="H158" s="118">
        <v>30140</v>
      </c>
      <c r="I158" s="118">
        <v>10238</v>
      </c>
      <c r="J158" s="118">
        <v>44348</v>
      </c>
      <c r="K158" s="118">
        <v>12284</v>
      </c>
      <c r="L158" s="118">
        <v>56632</v>
      </c>
    </row>
    <row r="159" spans="1:12">
      <c r="A159" s="139" t="s">
        <v>11</v>
      </c>
      <c r="B159" s="162" t="s">
        <v>262</v>
      </c>
      <c r="C159" s="163" t="s">
        <v>263</v>
      </c>
      <c r="D159" s="94">
        <f t="shared" ref="D159:L159" si="24">SUM(D154:D158)</f>
        <v>193136</v>
      </c>
      <c r="E159" s="94">
        <f t="shared" si="24"/>
        <v>89791</v>
      </c>
      <c r="F159" s="157">
        <f t="shared" si="24"/>
        <v>1065082</v>
      </c>
      <c r="G159" s="157">
        <f t="shared" si="24"/>
        <v>113979</v>
      </c>
      <c r="H159" s="157">
        <f t="shared" si="24"/>
        <v>1066513</v>
      </c>
      <c r="I159" s="157">
        <f t="shared" si="24"/>
        <v>113979</v>
      </c>
      <c r="J159" s="157">
        <f t="shared" si="24"/>
        <v>3956191</v>
      </c>
      <c r="K159" s="157">
        <f t="shared" si="24"/>
        <v>108558</v>
      </c>
      <c r="L159" s="157">
        <f t="shared" si="24"/>
        <v>4064749</v>
      </c>
    </row>
    <row r="160" spans="1:12">
      <c r="A160" s="139" t="s">
        <v>11</v>
      </c>
      <c r="B160" s="162" t="s">
        <v>75</v>
      </c>
      <c r="C160" s="163" t="s">
        <v>237</v>
      </c>
      <c r="D160" s="94">
        <f t="shared" ref="D160:L160" si="25">D159+D151+D146+D135+D130+D123+D120+D113+D141</f>
        <v>3530645</v>
      </c>
      <c r="E160" s="94">
        <f t="shared" si="25"/>
        <v>3251214</v>
      </c>
      <c r="F160" s="157">
        <f t="shared" si="25"/>
        <v>9220570</v>
      </c>
      <c r="G160" s="157">
        <f t="shared" si="25"/>
        <v>3744958</v>
      </c>
      <c r="H160" s="157">
        <f t="shared" si="25"/>
        <v>9179452</v>
      </c>
      <c r="I160" s="157">
        <f t="shared" si="25"/>
        <v>3751408</v>
      </c>
      <c r="J160" s="157">
        <f t="shared" si="25"/>
        <v>10257088</v>
      </c>
      <c r="K160" s="157">
        <f t="shared" si="25"/>
        <v>4549948</v>
      </c>
      <c r="L160" s="157">
        <f t="shared" si="25"/>
        <v>14807036</v>
      </c>
    </row>
    <row r="161" spans="1:12">
      <c r="A161" s="139"/>
      <c r="B161" s="162"/>
      <c r="C161" s="163"/>
      <c r="D161" s="109"/>
      <c r="E161" s="109"/>
      <c r="F161" s="117"/>
      <c r="G161" s="117"/>
      <c r="H161" s="117"/>
      <c r="I161" s="117"/>
      <c r="J161" s="117"/>
      <c r="K161" s="117"/>
      <c r="L161" s="117"/>
    </row>
    <row r="162" spans="1:12">
      <c r="A162" s="139"/>
      <c r="B162" s="162" t="s">
        <v>268</v>
      </c>
      <c r="C162" s="163" t="s">
        <v>269</v>
      </c>
      <c r="D162" s="109"/>
      <c r="E162" s="109"/>
      <c r="F162" s="117"/>
      <c r="G162" s="117"/>
      <c r="H162" s="117"/>
      <c r="I162" s="117"/>
      <c r="J162" s="117"/>
      <c r="K162" s="117"/>
      <c r="L162" s="117"/>
    </row>
    <row r="163" spans="1:12" ht="27.95" customHeight="1">
      <c r="A163" s="139"/>
      <c r="B163" s="162">
        <v>3604</v>
      </c>
      <c r="C163" s="121" t="s">
        <v>270</v>
      </c>
      <c r="D163" s="49">
        <v>0</v>
      </c>
      <c r="E163" s="109">
        <v>354073</v>
      </c>
      <c r="F163" s="49">
        <v>0</v>
      </c>
      <c r="G163" s="109">
        <v>647304</v>
      </c>
      <c r="H163" s="49">
        <v>0</v>
      </c>
      <c r="I163" s="109">
        <v>647304</v>
      </c>
      <c r="J163" s="49">
        <v>0</v>
      </c>
      <c r="K163" s="117">
        <v>319788</v>
      </c>
      <c r="L163" s="117">
        <v>319788</v>
      </c>
    </row>
    <row r="164" spans="1:12" ht="28.5" customHeight="1" thickBot="1">
      <c r="A164" s="125" t="s">
        <v>11</v>
      </c>
      <c r="B164" s="126"/>
      <c r="C164" s="169" t="s">
        <v>271</v>
      </c>
      <c r="D164" s="170">
        <f>+D160+D98+D54+D163</f>
        <v>10531322</v>
      </c>
      <c r="E164" s="170">
        <f t="shared" ref="E164:L164" si="26">+E160+E98+E54+E163</f>
        <v>24048245</v>
      </c>
      <c r="F164" s="171">
        <f t="shared" si="26"/>
        <v>18258301</v>
      </c>
      <c r="G164" s="171">
        <f t="shared" si="26"/>
        <v>30131323</v>
      </c>
      <c r="H164" s="171">
        <f t="shared" si="26"/>
        <v>18192149</v>
      </c>
      <c r="I164" s="171">
        <f t="shared" si="26"/>
        <v>30762278</v>
      </c>
      <c r="J164" s="171">
        <f t="shared" si="26"/>
        <v>17556578</v>
      </c>
      <c r="K164" s="171">
        <f t="shared" si="26"/>
        <v>25028500</v>
      </c>
      <c r="L164" s="171">
        <f t="shared" si="26"/>
        <v>42585078</v>
      </c>
    </row>
    <row r="165" spans="1:12" ht="13.5" thickTop="1">
      <c r="A165" s="139"/>
      <c r="B165" s="140"/>
      <c r="C165" s="163"/>
      <c r="D165" s="109"/>
      <c r="E165" s="109"/>
      <c r="F165" s="117"/>
      <c r="G165" s="117"/>
      <c r="H165" s="117"/>
      <c r="I165" s="117"/>
      <c r="J165" s="117"/>
      <c r="K165" s="117"/>
      <c r="L165" s="117"/>
    </row>
    <row r="166" spans="1:12">
      <c r="A166" s="139"/>
      <c r="B166" s="140"/>
      <c r="C166" s="163"/>
      <c r="D166" s="109"/>
      <c r="E166" s="49"/>
      <c r="F166" s="117"/>
      <c r="G166" s="117"/>
      <c r="H166" s="117"/>
      <c r="I166" s="117"/>
      <c r="J166" s="117"/>
      <c r="K166" s="117"/>
      <c r="L166" s="117"/>
    </row>
    <row r="167" spans="1:12">
      <c r="A167" s="139"/>
      <c r="B167" s="140"/>
      <c r="C167" s="163"/>
      <c r="D167" s="109"/>
      <c r="E167" s="49"/>
      <c r="F167" s="117"/>
      <c r="G167" s="117"/>
      <c r="H167" s="117"/>
      <c r="I167" s="117"/>
      <c r="J167" s="117"/>
      <c r="K167" s="117"/>
      <c r="L167" s="117"/>
    </row>
    <row r="168" spans="1:12">
      <c r="A168" s="139"/>
      <c r="B168" s="140"/>
      <c r="C168" s="163"/>
      <c r="D168" s="109"/>
      <c r="E168" s="49"/>
      <c r="F168" s="117"/>
      <c r="G168" s="117"/>
      <c r="H168" s="117"/>
      <c r="I168" s="117"/>
      <c r="J168" s="117"/>
      <c r="K168" s="117"/>
      <c r="L168" s="117"/>
    </row>
  </sheetData>
  <mergeCells count="9">
    <mergeCell ref="D5:E5"/>
    <mergeCell ref="F5:G5"/>
    <mergeCell ref="H5:I5"/>
    <mergeCell ref="J5:L5"/>
    <mergeCell ref="A2:L2"/>
    <mergeCell ref="D4:E4"/>
    <mergeCell ref="F4:G4"/>
    <mergeCell ref="H4:I4"/>
    <mergeCell ref="J4:L4"/>
  </mergeCells>
  <printOptions horizontalCentered="1"/>
  <pageMargins left="1" right="0.8" top="0.75" bottom="0.91" header="0.511811023622047" footer="0.59"/>
  <pageSetup paperSize="9" firstPageNumber="4" orientation="landscape" useFirstPageNumber="1" r:id="rId1"/>
  <headerFooter alignWithMargins="0">
    <oddFooter>&amp;C&amp;"Times New Roman,Bold"&amp;11&amp;P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 codeName="Sheet4"/>
  <dimension ref="A1:G21"/>
  <sheetViews>
    <sheetView view="pageBreakPreview" zoomScale="95" zoomScaleNormal="115" zoomScaleSheetLayoutView="95" workbookViewId="0">
      <selection activeCell="D37" sqref="D37"/>
    </sheetView>
  </sheetViews>
  <sheetFormatPr defaultColWidth="8.875" defaultRowHeight="12.75"/>
  <cols>
    <col min="1" max="1" width="4.875" style="1" bestFit="1" customWidth="1"/>
    <col min="2" max="2" width="6" style="2" bestFit="1" customWidth="1"/>
    <col min="3" max="3" width="41.625" style="1" customWidth="1"/>
    <col min="4" max="7" width="17.625" style="190" customWidth="1"/>
    <col min="8" max="16384" width="8.875" style="3"/>
  </cols>
  <sheetData>
    <row r="1" spans="1:7" ht="23.25" customHeight="1"/>
    <row r="2" spans="1:7" ht="14.25">
      <c r="A2" s="215" t="s">
        <v>79</v>
      </c>
      <c r="B2" s="215"/>
      <c r="C2" s="215"/>
      <c r="D2" s="215"/>
      <c r="E2" s="215"/>
      <c r="F2" s="215"/>
      <c r="G2" s="215"/>
    </row>
    <row r="3" spans="1:7" ht="14.25" thickBot="1">
      <c r="A3" s="51"/>
      <c r="B3" s="52"/>
      <c r="C3" s="51"/>
      <c r="D3" s="56"/>
      <c r="E3" s="56"/>
      <c r="F3" s="57"/>
      <c r="G3" s="9" t="s">
        <v>80</v>
      </c>
    </row>
    <row r="4" spans="1:7" ht="14.45" customHeight="1" thickTop="1">
      <c r="A4" s="206" t="s">
        <v>2</v>
      </c>
      <c r="B4" s="206"/>
      <c r="C4" s="206"/>
      <c r="D4" s="209" t="s">
        <v>337</v>
      </c>
      <c r="E4" s="209" t="s">
        <v>3</v>
      </c>
      <c r="F4" s="209" t="s">
        <v>338</v>
      </c>
      <c r="G4" s="209" t="s">
        <v>339</v>
      </c>
    </row>
    <row r="5" spans="1:7">
      <c r="A5" s="207"/>
      <c r="B5" s="207"/>
      <c r="C5" s="207"/>
      <c r="D5" s="210"/>
      <c r="E5" s="210"/>
      <c r="F5" s="210"/>
      <c r="G5" s="210"/>
    </row>
    <row r="6" spans="1:7" ht="13.5" thickBot="1">
      <c r="A6" s="208"/>
      <c r="B6" s="208"/>
      <c r="C6" s="208"/>
      <c r="D6" s="211"/>
      <c r="E6" s="211"/>
      <c r="F6" s="211"/>
      <c r="G6" s="211"/>
    </row>
    <row r="7" spans="1:7" ht="13.5" thickTop="1">
      <c r="A7" s="38"/>
      <c r="B7" s="45"/>
      <c r="C7" s="38"/>
      <c r="D7" s="58"/>
      <c r="E7" s="58"/>
      <c r="F7" s="58"/>
      <c r="G7" s="58"/>
    </row>
    <row r="8" spans="1:7">
      <c r="A8" s="17"/>
      <c r="B8" s="24" t="s">
        <v>81</v>
      </c>
      <c r="C8" s="59" t="s">
        <v>82</v>
      </c>
      <c r="D8" s="20"/>
      <c r="E8" s="20"/>
      <c r="F8" s="20"/>
      <c r="G8" s="20"/>
    </row>
    <row r="9" spans="1:7">
      <c r="A9" s="17"/>
      <c r="B9" s="24">
        <v>6003</v>
      </c>
      <c r="C9" s="37" t="s">
        <v>83</v>
      </c>
      <c r="D9" s="20">
        <v>2940147</v>
      </c>
      <c r="E9" s="20">
        <v>4419597</v>
      </c>
      <c r="F9" s="20">
        <v>4419597</v>
      </c>
      <c r="G9" s="20">
        <v>6943827</v>
      </c>
    </row>
    <row r="10" spans="1:7" ht="30.75" customHeight="1">
      <c r="A10" s="17"/>
      <c r="B10" s="24">
        <v>6004</v>
      </c>
      <c r="C10" s="22" t="s">
        <v>84</v>
      </c>
      <c r="D10" s="20">
        <v>23086</v>
      </c>
      <c r="E10" s="20">
        <v>145000</v>
      </c>
      <c r="F10" s="20">
        <v>145000</v>
      </c>
      <c r="G10" s="20">
        <v>63140</v>
      </c>
    </row>
    <row r="11" spans="1:7">
      <c r="A11" s="17" t="s">
        <v>11</v>
      </c>
      <c r="B11" s="24" t="s">
        <v>81</v>
      </c>
      <c r="C11" s="59" t="s">
        <v>82</v>
      </c>
      <c r="D11" s="26">
        <f>SUM(D9:D10)</f>
        <v>2963233</v>
      </c>
      <c r="E11" s="26">
        <f>SUM(E9:E10)</f>
        <v>4564597</v>
      </c>
      <c r="F11" s="26">
        <f>SUM(F9:F10)</f>
        <v>4564597</v>
      </c>
      <c r="G11" s="26">
        <f>SUM(G9:G10)</f>
        <v>7006967</v>
      </c>
    </row>
    <row r="12" spans="1:7">
      <c r="A12" s="17"/>
      <c r="B12" s="27"/>
      <c r="C12" s="59"/>
      <c r="D12" s="28"/>
      <c r="E12" s="28"/>
      <c r="F12" s="28"/>
      <c r="G12" s="28"/>
    </row>
    <row r="13" spans="1:7">
      <c r="A13" s="17"/>
      <c r="B13" s="24" t="s">
        <v>85</v>
      </c>
      <c r="C13" s="59" t="s">
        <v>86</v>
      </c>
      <c r="D13" s="20"/>
      <c r="E13" s="20"/>
      <c r="F13" s="20"/>
      <c r="G13" s="20"/>
    </row>
    <row r="14" spans="1:7">
      <c r="A14" s="17"/>
      <c r="B14" s="24">
        <v>6210</v>
      </c>
      <c r="C14" s="37" t="s">
        <v>87</v>
      </c>
      <c r="D14" s="66">
        <v>0</v>
      </c>
      <c r="E14" s="29">
        <v>273</v>
      </c>
      <c r="F14" s="29">
        <v>273</v>
      </c>
      <c r="G14" s="29">
        <v>273</v>
      </c>
    </row>
    <row r="15" spans="1:7">
      <c r="A15" s="17"/>
      <c r="B15" s="24">
        <v>6425</v>
      </c>
      <c r="C15" s="37" t="s">
        <v>88</v>
      </c>
      <c r="D15" s="29">
        <v>7500</v>
      </c>
      <c r="E15" s="29">
        <v>7500</v>
      </c>
      <c r="F15" s="29">
        <v>7500</v>
      </c>
      <c r="G15" s="29">
        <v>7500</v>
      </c>
    </row>
    <row r="16" spans="1:7">
      <c r="A16" s="17"/>
      <c r="B16" s="24">
        <v>7610</v>
      </c>
      <c r="C16" s="37" t="s">
        <v>89</v>
      </c>
      <c r="D16" s="29">
        <v>1686</v>
      </c>
      <c r="E16" s="29">
        <v>2</v>
      </c>
      <c r="F16" s="29">
        <v>2</v>
      </c>
      <c r="G16" s="29">
        <v>2</v>
      </c>
    </row>
    <row r="17" spans="1:7">
      <c r="A17" s="17" t="s">
        <v>11</v>
      </c>
      <c r="B17" s="24" t="s">
        <v>85</v>
      </c>
      <c r="C17" s="59" t="s">
        <v>86</v>
      </c>
      <c r="D17" s="188">
        <f>SUM(D13:D16)</f>
        <v>9186</v>
      </c>
      <c r="E17" s="26">
        <f>SUM(E13:E16)</f>
        <v>7775</v>
      </c>
      <c r="F17" s="26">
        <f>SUM(F13:F16)</f>
        <v>7775</v>
      </c>
      <c r="G17" s="26">
        <f>SUM(G13:G16)</f>
        <v>7775</v>
      </c>
    </row>
    <row r="18" spans="1:7">
      <c r="A18" s="17" t="s">
        <v>11</v>
      </c>
      <c r="B18" s="24"/>
      <c r="C18" s="59" t="s">
        <v>90</v>
      </c>
      <c r="D18" s="20">
        <f>D17+D11</f>
        <v>2972419</v>
      </c>
      <c r="E18" s="20">
        <f>E17+E11</f>
        <v>4572372</v>
      </c>
      <c r="F18" s="20">
        <f>F17+F11</f>
        <v>4572372</v>
      </c>
      <c r="G18" s="20">
        <f>G17+G11</f>
        <v>7014742</v>
      </c>
    </row>
    <row r="19" spans="1:7" ht="29.1" customHeight="1" thickBot="1">
      <c r="A19" s="51" t="s">
        <v>11</v>
      </c>
      <c r="B19" s="62" t="s">
        <v>91</v>
      </c>
      <c r="C19" s="53" t="s">
        <v>92</v>
      </c>
      <c r="D19" s="189">
        <v>46236807</v>
      </c>
      <c r="E19" s="54">
        <v>65705456</v>
      </c>
      <c r="F19" s="54">
        <v>66364457</v>
      </c>
      <c r="G19" s="54">
        <v>55033846</v>
      </c>
    </row>
    <row r="20" spans="1:7" ht="13.5" thickTop="1">
      <c r="A20" s="17"/>
      <c r="B20" s="27"/>
      <c r="C20" s="17"/>
      <c r="D20" s="55"/>
      <c r="E20" s="55"/>
      <c r="F20" s="55"/>
      <c r="G20" s="55"/>
    </row>
    <row r="21" spans="1:7">
      <c r="A21" s="17"/>
      <c r="B21" s="27"/>
      <c r="C21" s="17"/>
      <c r="D21" s="55"/>
      <c r="E21" s="55"/>
      <c r="F21" s="55"/>
      <c r="G21" s="55"/>
    </row>
  </sheetData>
  <mergeCells count="6">
    <mergeCell ref="A2:G2"/>
    <mergeCell ref="A4:C6"/>
    <mergeCell ref="D4:D6"/>
    <mergeCell ref="E4:E6"/>
    <mergeCell ref="F4:F6"/>
    <mergeCell ref="G4:G6"/>
  </mergeCells>
  <printOptions horizontalCentered="1"/>
  <pageMargins left="1" right="0.8" top="0.75" bottom="0.91" header="0.511811023622047" footer="0.59"/>
  <pageSetup paperSize="9" firstPageNumber="19" orientation="landscape" useFirstPageNumber="1" r:id="rId1"/>
  <headerFooter scaleWithDoc="0">
    <oddFooter>&amp;C&amp;"Times New Roman,Bold"&amp;11&amp;P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syncVertical="1" syncRef="A82" transitionEvaluation="1" codeName="Sheet63"/>
  <dimension ref="A1:L102"/>
  <sheetViews>
    <sheetView view="pageBreakPreview" topLeftCell="A82" zoomScaleNormal="130" zoomScaleSheetLayoutView="100" workbookViewId="0">
      <selection activeCell="A7" sqref="A7:M103"/>
    </sheetView>
  </sheetViews>
  <sheetFormatPr defaultColWidth="8.875" defaultRowHeight="12.75"/>
  <cols>
    <col min="1" max="1" width="5.125" style="144" customWidth="1"/>
    <col min="2" max="2" width="5.125" style="158" customWidth="1"/>
    <col min="3" max="3" width="35.625" style="144" customWidth="1"/>
    <col min="4" max="4" width="8.625" style="187" customWidth="1"/>
    <col min="5" max="5" width="8.625" style="148" customWidth="1"/>
    <col min="6" max="12" width="8.625" style="150" customWidth="1"/>
    <col min="13" max="16384" width="8.875" style="124"/>
  </cols>
  <sheetData>
    <row r="1" spans="1:12">
      <c r="A1" s="139"/>
      <c r="B1" s="140"/>
      <c r="C1" s="163"/>
      <c r="D1" s="109"/>
      <c r="E1" s="49"/>
      <c r="F1" s="117"/>
      <c r="G1" s="117"/>
      <c r="H1" s="117"/>
      <c r="I1" s="117"/>
      <c r="J1" s="117"/>
      <c r="K1" s="117"/>
      <c r="L1" s="117"/>
    </row>
    <row r="2" spans="1:12" ht="14.25">
      <c r="A2" s="216" t="s">
        <v>272</v>
      </c>
      <c r="B2" s="216"/>
      <c r="C2" s="216"/>
      <c r="D2" s="216"/>
      <c r="E2" s="217"/>
      <c r="F2" s="217"/>
      <c r="G2" s="217"/>
      <c r="H2" s="217"/>
      <c r="I2" s="217"/>
      <c r="J2" s="217"/>
      <c r="K2" s="217"/>
      <c r="L2" s="217"/>
    </row>
    <row r="3" spans="1:12" ht="14.25" thickBot="1">
      <c r="A3" s="125"/>
      <c r="B3" s="126"/>
      <c r="C3" s="125"/>
      <c r="D3" s="127"/>
      <c r="E3" s="128"/>
      <c r="F3" s="129"/>
      <c r="G3" s="129"/>
      <c r="H3" s="129"/>
      <c r="I3" s="129"/>
      <c r="J3" s="130"/>
      <c r="K3" s="129"/>
      <c r="L3" s="131" t="s">
        <v>80</v>
      </c>
    </row>
    <row r="4" spans="1:12" ht="13.5" thickTop="1">
      <c r="A4" s="172"/>
      <c r="B4" s="173"/>
      <c r="C4" s="172"/>
      <c r="D4" s="218" t="s">
        <v>178</v>
      </c>
      <c r="E4" s="218"/>
      <c r="F4" s="218" t="s">
        <v>179</v>
      </c>
      <c r="G4" s="218"/>
      <c r="H4" s="218" t="s">
        <v>180</v>
      </c>
      <c r="I4" s="218"/>
      <c r="J4" s="218" t="s">
        <v>179</v>
      </c>
      <c r="K4" s="218"/>
      <c r="L4" s="218"/>
    </row>
    <row r="5" spans="1:12">
      <c r="A5" s="219" t="s">
        <v>181</v>
      </c>
      <c r="B5" s="219"/>
      <c r="C5" s="219"/>
      <c r="D5" s="214" t="s">
        <v>182</v>
      </c>
      <c r="E5" s="214"/>
      <c r="F5" s="214" t="s">
        <v>183</v>
      </c>
      <c r="G5" s="214"/>
      <c r="H5" s="214" t="s">
        <v>183</v>
      </c>
      <c r="I5" s="214"/>
      <c r="J5" s="214" t="s">
        <v>335</v>
      </c>
      <c r="K5" s="214"/>
      <c r="L5" s="214"/>
    </row>
    <row r="6" spans="1:12" ht="13.5" thickBot="1">
      <c r="A6" s="125"/>
      <c r="B6" s="126"/>
      <c r="C6" s="125"/>
      <c r="D6" s="136" t="s">
        <v>184</v>
      </c>
      <c r="E6" s="137" t="s">
        <v>185</v>
      </c>
      <c r="F6" s="138" t="s">
        <v>184</v>
      </c>
      <c r="G6" s="138" t="s">
        <v>185</v>
      </c>
      <c r="H6" s="138" t="s">
        <v>184</v>
      </c>
      <c r="I6" s="138" t="s">
        <v>185</v>
      </c>
      <c r="J6" s="138" t="s">
        <v>184</v>
      </c>
      <c r="K6" s="138" t="s">
        <v>185</v>
      </c>
      <c r="L6" s="138" t="s">
        <v>11</v>
      </c>
    </row>
    <row r="7" spans="1:12" ht="30" customHeight="1" thickTop="1">
      <c r="A7" s="139"/>
      <c r="B7" s="145" t="s">
        <v>4</v>
      </c>
      <c r="C7" s="151" t="s">
        <v>273</v>
      </c>
      <c r="D7" s="29"/>
      <c r="E7" s="66"/>
      <c r="F7" s="118"/>
      <c r="G7" s="118"/>
      <c r="H7" s="118"/>
      <c r="I7" s="118"/>
      <c r="J7" s="118"/>
      <c r="K7" s="66"/>
      <c r="L7" s="118"/>
    </row>
    <row r="8" spans="1:12" ht="15.95" customHeight="1">
      <c r="A8" s="139"/>
      <c r="B8" s="145">
        <v>4055</v>
      </c>
      <c r="C8" s="156" t="s">
        <v>274</v>
      </c>
      <c r="D8" s="29">
        <v>148872</v>
      </c>
      <c r="E8" s="66">
        <v>0</v>
      </c>
      <c r="F8" s="118">
        <v>277730</v>
      </c>
      <c r="G8" s="66">
        <v>0</v>
      </c>
      <c r="H8" s="118">
        <v>277730</v>
      </c>
      <c r="I8" s="66">
        <v>0</v>
      </c>
      <c r="J8" s="118">
        <v>14282</v>
      </c>
      <c r="K8" s="66">
        <v>0</v>
      </c>
      <c r="L8" s="118">
        <v>14282</v>
      </c>
    </row>
    <row r="9" spans="1:12" ht="15.95" customHeight="1">
      <c r="A9" s="139"/>
      <c r="B9" s="145">
        <v>4059</v>
      </c>
      <c r="C9" s="156" t="s">
        <v>275</v>
      </c>
      <c r="D9" s="115">
        <v>1546362</v>
      </c>
      <c r="E9" s="160">
        <v>0</v>
      </c>
      <c r="F9" s="161">
        <v>1831533</v>
      </c>
      <c r="G9" s="160">
        <v>0</v>
      </c>
      <c r="H9" s="161">
        <v>1831533</v>
      </c>
      <c r="I9" s="160">
        <v>0</v>
      </c>
      <c r="J9" s="161">
        <v>1268522</v>
      </c>
      <c r="K9" s="160">
        <v>0</v>
      </c>
      <c r="L9" s="161">
        <v>1268522</v>
      </c>
    </row>
    <row r="10" spans="1:12" ht="27.95" customHeight="1">
      <c r="A10" s="144" t="s">
        <v>11</v>
      </c>
      <c r="B10" s="145" t="s">
        <v>4</v>
      </c>
      <c r="C10" s="151" t="s">
        <v>273</v>
      </c>
      <c r="D10" s="115">
        <f>SUM(D8:D9)</f>
        <v>1695234</v>
      </c>
      <c r="E10" s="160" t="s">
        <v>69</v>
      </c>
      <c r="F10" s="161">
        <f>SUM(F8:F9)</f>
        <v>2109263</v>
      </c>
      <c r="G10" s="160" t="s">
        <v>69</v>
      </c>
      <c r="H10" s="161">
        <f>SUM(H8:H9)</f>
        <v>2109263</v>
      </c>
      <c r="I10" s="160" t="s">
        <v>69</v>
      </c>
      <c r="J10" s="161">
        <f>SUM(J8:J9)</f>
        <v>1282804</v>
      </c>
      <c r="K10" s="160" t="s">
        <v>69</v>
      </c>
      <c r="L10" s="161">
        <f>SUM(L8:L9)</f>
        <v>1282804</v>
      </c>
    </row>
    <row r="11" spans="1:12" ht="15.95" customHeight="1">
      <c r="C11" s="151"/>
      <c r="D11" s="109"/>
      <c r="E11" s="49"/>
      <c r="F11" s="117"/>
      <c r="G11" s="49"/>
      <c r="H11" s="117"/>
      <c r="I11" s="49"/>
      <c r="J11" s="117"/>
      <c r="K11" s="49"/>
      <c r="L11" s="117"/>
    </row>
    <row r="12" spans="1:12" ht="27.95" customHeight="1">
      <c r="B12" s="145" t="s">
        <v>24</v>
      </c>
      <c r="C12" s="151" t="s">
        <v>276</v>
      </c>
      <c r="D12" s="109"/>
      <c r="E12" s="66"/>
      <c r="F12" s="118"/>
      <c r="G12" s="66"/>
      <c r="H12" s="118"/>
      <c r="I12" s="66"/>
      <c r="J12" s="118"/>
      <c r="K12" s="66"/>
      <c r="L12" s="118"/>
    </row>
    <row r="13" spans="1:12" ht="27.95" customHeight="1">
      <c r="B13" s="158" t="s">
        <v>6</v>
      </c>
      <c r="C13" s="156" t="s">
        <v>277</v>
      </c>
      <c r="D13" s="29"/>
      <c r="E13" s="66"/>
      <c r="F13" s="118"/>
      <c r="G13" s="66"/>
      <c r="H13" s="118"/>
      <c r="I13" s="66"/>
      <c r="J13" s="118"/>
      <c r="K13" s="66"/>
      <c r="L13" s="118"/>
    </row>
    <row r="14" spans="1:12" ht="27.95" customHeight="1">
      <c r="B14" s="145">
        <v>4202</v>
      </c>
      <c r="C14" s="156" t="s">
        <v>278</v>
      </c>
      <c r="D14" s="109">
        <v>497997</v>
      </c>
      <c r="E14" s="49">
        <v>0</v>
      </c>
      <c r="F14" s="117">
        <v>714182</v>
      </c>
      <c r="G14" s="49">
        <v>0</v>
      </c>
      <c r="H14" s="117">
        <v>723311</v>
      </c>
      <c r="I14" s="49">
        <v>0</v>
      </c>
      <c r="J14" s="117">
        <v>553045</v>
      </c>
      <c r="K14" s="49">
        <v>0</v>
      </c>
      <c r="L14" s="117">
        <v>553045</v>
      </c>
    </row>
    <row r="15" spans="1:12" ht="15.95" customHeight="1">
      <c r="B15" s="145"/>
      <c r="C15" s="156"/>
      <c r="D15" s="109"/>
      <c r="E15" s="49"/>
      <c r="F15" s="117"/>
      <c r="G15" s="49"/>
      <c r="H15" s="117"/>
      <c r="I15" s="49"/>
      <c r="J15" s="117"/>
      <c r="K15" s="49"/>
      <c r="L15" s="117"/>
    </row>
    <row r="16" spans="1:12" ht="15.95" customHeight="1">
      <c r="B16" s="158" t="s">
        <v>12</v>
      </c>
      <c r="C16" s="156" t="s">
        <v>279</v>
      </c>
      <c r="D16" s="109"/>
      <c r="E16" s="49"/>
      <c r="F16" s="117"/>
      <c r="G16" s="49"/>
      <c r="H16" s="117"/>
      <c r="I16" s="49"/>
      <c r="J16" s="117"/>
      <c r="K16" s="49"/>
      <c r="L16" s="117"/>
    </row>
    <row r="17" spans="1:12" ht="15.95" customHeight="1">
      <c r="B17" s="145">
        <v>4210</v>
      </c>
      <c r="C17" s="156" t="s">
        <v>280</v>
      </c>
      <c r="D17" s="109">
        <v>934668</v>
      </c>
      <c r="E17" s="49">
        <v>0</v>
      </c>
      <c r="F17" s="117">
        <v>770518</v>
      </c>
      <c r="G17" s="49">
        <v>0</v>
      </c>
      <c r="H17" s="117">
        <v>837174</v>
      </c>
      <c r="I17" s="49">
        <v>0</v>
      </c>
      <c r="J17" s="117">
        <v>1209706</v>
      </c>
      <c r="K17" s="49">
        <v>0</v>
      </c>
      <c r="L17" s="117">
        <v>1209706</v>
      </c>
    </row>
    <row r="18" spans="1:12" ht="15.95" customHeight="1">
      <c r="B18" s="145"/>
      <c r="C18" s="156"/>
      <c r="D18" s="109"/>
      <c r="E18" s="49"/>
      <c r="F18" s="117"/>
      <c r="G18" s="49"/>
      <c r="H18" s="117"/>
      <c r="I18" s="49"/>
      <c r="J18" s="117"/>
      <c r="K18" s="49"/>
      <c r="L18" s="117"/>
    </row>
    <row r="19" spans="1:12" ht="15.95" customHeight="1">
      <c r="B19" s="174" t="s">
        <v>17</v>
      </c>
      <c r="C19" s="156" t="s">
        <v>281</v>
      </c>
      <c r="D19" s="29"/>
      <c r="E19" s="66"/>
      <c r="F19" s="118"/>
      <c r="G19" s="66"/>
      <c r="H19" s="118"/>
      <c r="I19" s="66"/>
      <c r="J19" s="118"/>
      <c r="K19" s="66"/>
      <c r="L19" s="118"/>
    </row>
    <row r="20" spans="1:12" ht="15.95" customHeight="1">
      <c r="C20" s="156" t="s">
        <v>282</v>
      </c>
      <c r="D20" s="29"/>
      <c r="E20" s="66"/>
      <c r="F20" s="118"/>
      <c r="G20" s="66"/>
      <c r="H20" s="118"/>
      <c r="I20" s="66"/>
      <c r="J20" s="118"/>
      <c r="K20" s="66"/>
      <c r="L20" s="118"/>
    </row>
    <row r="21" spans="1:12" ht="15.95" customHeight="1">
      <c r="B21" s="145">
        <v>4215</v>
      </c>
      <c r="C21" s="156" t="s">
        <v>283</v>
      </c>
      <c r="D21" s="29">
        <v>392447</v>
      </c>
      <c r="E21" s="66">
        <v>0</v>
      </c>
      <c r="F21" s="29">
        <v>1166037</v>
      </c>
      <c r="G21" s="66">
        <v>0</v>
      </c>
      <c r="H21" s="29">
        <v>1353345</v>
      </c>
      <c r="I21" s="66">
        <v>0</v>
      </c>
      <c r="J21" s="29">
        <v>940146</v>
      </c>
      <c r="K21" s="66">
        <v>0</v>
      </c>
      <c r="L21" s="29">
        <v>940146</v>
      </c>
    </row>
    <row r="22" spans="1:12" ht="15.95" customHeight="1">
      <c r="B22" s="145">
        <v>4216</v>
      </c>
      <c r="C22" s="156" t="s">
        <v>284</v>
      </c>
      <c r="D22" s="29">
        <v>97364</v>
      </c>
      <c r="E22" s="66">
        <v>0</v>
      </c>
      <c r="F22" s="29">
        <v>157700</v>
      </c>
      <c r="G22" s="66">
        <v>0</v>
      </c>
      <c r="H22" s="29">
        <v>157700</v>
      </c>
      <c r="I22" s="66">
        <v>0</v>
      </c>
      <c r="J22" s="66">
        <v>0</v>
      </c>
      <c r="K22" s="66">
        <v>0</v>
      </c>
      <c r="L22" s="66">
        <v>0</v>
      </c>
    </row>
    <row r="23" spans="1:12" ht="15.95" customHeight="1">
      <c r="B23" s="145">
        <v>4217</v>
      </c>
      <c r="C23" s="156" t="s">
        <v>285</v>
      </c>
      <c r="D23" s="115">
        <v>621625</v>
      </c>
      <c r="E23" s="160">
        <v>0</v>
      </c>
      <c r="F23" s="161">
        <v>2205675</v>
      </c>
      <c r="G23" s="160">
        <v>0</v>
      </c>
      <c r="H23" s="161">
        <v>2313231</v>
      </c>
      <c r="I23" s="160">
        <v>0</v>
      </c>
      <c r="J23" s="161">
        <v>711477</v>
      </c>
      <c r="K23" s="160">
        <v>0</v>
      </c>
      <c r="L23" s="161">
        <v>711477</v>
      </c>
    </row>
    <row r="24" spans="1:12" ht="15.95" customHeight="1">
      <c r="A24" s="144" t="s">
        <v>11</v>
      </c>
      <c r="B24" s="174" t="s">
        <v>17</v>
      </c>
      <c r="C24" s="156" t="s">
        <v>281</v>
      </c>
      <c r="D24" s="29"/>
      <c r="E24" s="66"/>
      <c r="F24" s="118"/>
      <c r="G24" s="66"/>
      <c r="H24" s="118"/>
      <c r="I24" s="66"/>
      <c r="J24" s="118"/>
      <c r="K24" s="66"/>
      <c r="L24" s="118"/>
    </row>
    <row r="25" spans="1:12" ht="15.95" customHeight="1">
      <c r="C25" s="121" t="s">
        <v>282</v>
      </c>
      <c r="D25" s="115">
        <f>SUM(D21:D23)</f>
        <v>1111436</v>
      </c>
      <c r="E25" s="160" t="s">
        <v>69</v>
      </c>
      <c r="F25" s="161">
        <f>SUM(F21:F23)</f>
        <v>3529412</v>
      </c>
      <c r="G25" s="160" t="s">
        <v>69</v>
      </c>
      <c r="H25" s="161">
        <f>SUM(H21:H23)</f>
        <v>3824276</v>
      </c>
      <c r="I25" s="160" t="s">
        <v>69</v>
      </c>
      <c r="J25" s="161">
        <f>SUM(J21:J23)</f>
        <v>1651623</v>
      </c>
      <c r="K25" s="160" t="s">
        <v>69</v>
      </c>
      <c r="L25" s="161">
        <f>SUM(L21:L23)</f>
        <v>1651623</v>
      </c>
    </row>
    <row r="26" spans="1:12" ht="15.95" customHeight="1">
      <c r="A26" s="139"/>
      <c r="B26" s="140"/>
      <c r="C26" s="121"/>
      <c r="D26" s="109"/>
      <c r="E26" s="49"/>
      <c r="F26" s="117"/>
      <c r="G26" s="49"/>
      <c r="H26" s="117"/>
      <c r="I26" s="49"/>
      <c r="J26" s="117"/>
      <c r="K26" s="49"/>
      <c r="L26" s="117"/>
    </row>
    <row r="27" spans="1:12" ht="30" customHeight="1">
      <c r="A27" s="139"/>
      <c r="B27" s="140" t="s">
        <v>204</v>
      </c>
      <c r="C27" s="121" t="s">
        <v>286</v>
      </c>
      <c r="D27" s="109"/>
      <c r="E27" s="49"/>
      <c r="F27" s="117"/>
      <c r="G27" s="49"/>
      <c r="H27" s="117"/>
      <c r="I27" s="49"/>
      <c r="J27" s="117"/>
      <c r="K27" s="49"/>
      <c r="L27" s="117"/>
    </row>
    <row r="28" spans="1:12" ht="15.95" customHeight="1">
      <c r="A28" s="165"/>
      <c r="B28" s="175">
        <v>4220</v>
      </c>
      <c r="C28" s="176" t="s">
        <v>287</v>
      </c>
      <c r="D28" s="115">
        <v>2500</v>
      </c>
      <c r="E28" s="160">
        <v>0</v>
      </c>
      <c r="F28" s="115">
        <v>20000</v>
      </c>
      <c r="G28" s="160">
        <v>0</v>
      </c>
      <c r="H28" s="161">
        <v>20000</v>
      </c>
      <c r="I28" s="160">
        <v>0</v>
      </c>
      <c r="J28" s="160">
        <v>0</v>
      </c>
      <c r="K28" s="160">
        <v>0</v>
      </c>
      <c r="L28" s="160">
        <v>0</v>
      </c>
    </row>
    <row r="29" spans="1:12" ht="2.25" customHeight="1">
      <c r="A29" s="139"/>
      <c r="B29" s="177"/>
      <c r="C29" s="178"/>
      <c r="D29" s="109"/>
      <c r="E29" s="49"/>
      <c r="F29" s="109"/>
      <c r="G29" s="49"/>
      <c r="H29" s="117"/>
      <c r="I29" s="49"/>
      <c r="J29" s="117"/>
      <c r="K29" s="49"/>
      <c r="L29" s="117"/>
    </row>
    <row r="30" spans="1:12">
      <c r="A30" s="139"/>
      <c r="B30" s="140" t="s">
        <v>209</v>
      </c>
      <c r="C30" s="121" t="s">
        <v>288</v>
      </c>
      <c r="D30" s="109"/>
      <c r="E30" s="49"/>
      <c r="F30" s="117"/>
      <c r="G30" s="49"/>
      <c r="H30" s="117"/>
      <c r="I30" s="49"/>
      <c r="J30" s="117"/>
      <c r="K30" s="49"/>
      <c r="L30" s="117"/>
    </row>
    <row r="31" spans="1:12" ht="29.1" customHeight="1">
      <c r="A31" s="139"/>
      <c r="B31" s="140"/>
      <c r="C31" s="121" t="s">
        <v>289</v>
      </c>
      <c r="D31" s="109"/>
      <c r="E31" s="49"/>
      <c r="F31" s="117"/>
      <c r="G31" s="49"/>
      <c r="H31" s="117"/>
      <c r="I31" s="49"/>
      <c r="J31" s="117"/>
      <c r="K31" s="49"/>
      <c r="L31" s="117"/>
    </row>
    <row r="32" spans="1:12" ht="29.1" customHeight="1">
      <c r="A32" s="139"/>
      <c r="B32" s="162">
        <v>4225</v>
      </c>
      <c r="C32" s="121" t="s">
        <v>290</v>
      </c>
      <c r="D32" s="109">
        <v>18606</v>
      </c>
      <c r="E32" s="49">
        <v>0</v>
      </c>
      <c r="F32" s="117">
        <v>91029</v>
      </c>
      <c r="G32" s="49">
        <v>0</v>
      </c>
      <c r="H32" s="117">
        <v>91029</v>
      </c>
      <c r="I32" s="49">
        <v>0</v>
      </c>
      <c r="J32" s="117">
        <v>160881</v>
      </c>
      <c r="K32" s="49">
        <v>0</v>
      </c>
      <c r="L32" s="117">
        <v>160881</v>
      </c>
    </row>
    <row r="33" spans="1:12">
      <c r="A33" s="139"/>
      <c r="B33" s="162"/>
      <c r="C33" s="121"/>
      <c r="D33" s="109"/>
      <c r="E33" s="49"/>
      <c r="F33" s="117"/>
      <c r="G33" s="49"/>
      <c r="H33" s="117"/>
      <c r="I33" s="49"/>
      <c r="J33" s="117"/>
      <c r="K33" s="49"/>
      <c r="L33" s="117"/>
    </row>
    <row r="34" spans="1:12">
      <c r="A34" s="139"/>
      <c r="B34" s="140" t="s">
        <v>230</v>
      </c>
      <c r="C34" s="121" t="s">
        <v>291</v>
      </c>
      <c r="D34" s="109"/>
      <c r="E34" s="49"/>
      <c r="F34" s="117"/>
      <c r="G34" s="49"/>
      <c r="H34" s="117"/>
      <c r="I34" s="49"/>
      <c r="J34" s="117"/>
      <c r="K34" s="49"/>
      <c r="L34" s="117"/>
    </row>
    <row r="35" spans="1:12">
      <c r="A35" s="139"/>
      <c r="B35" s="162">
        <v>4235</v>
      </c>
      <c r="C35" s="121" t="s">
        <v>292</v>
      </c>
      <c r="D35" s="109">
        <v>96928</v>
      </c>
      <c r="E35" s="49">
        <v>0</v>
      </c>
      <c r="F35" s="117">
        <v>76918</v>
      </c>
      <c r="G35" s="49">
        <v>0</v>
      </c>
      <c r="H35" s="109">
        <v>76918</v>
      </c>
      <c r="I35" s="49">
        <v>0</v>
      </c>
      <c r="J35" s="117">
        <v>246222</v>
      </c>
      <c r="K35" s="49">
        <v>0</v>
      </c>
      <c r="L35" s="117">
        <v>246222</v>
      </c>
    </row>
    <row r="36" spans="1:12" ht="29.1" customHeight="1">
      <c r="A36" s="139" t="s">
        <v>11</v>
      </c>
      <c r="B36" s="162" t="s">
        <v>24</v>
      </c>
      <c r="C36" s="163" t="s">
        <v>276</v>
      </c>
      <c r="D36" s="94">
        <f>D35+D25+D17+D14+D28+D32</f>
        <v>2662135</v>
      </c>
      <c r="E36" s="119">
        <f>E35+E25+E17+E14+E28+E32</f>
        <v>0</v>
      </c>
      <c r="F36" s="157">
        <f>F35+F25+F17+F14+F28+F32</f>
        <v>5202059</v>
      </c>
      <c r="G36" s="119">
        <f t="shared" ref="G36:L36" si="0">G35+G25+G17+G14+G28+G32</f>
        <v>0</v>
      </c>
      <c r="H36" s="157">
        <f t="shared" si="0"/>
        <v>5572708</v>
      </c>
      <c r="I36" s="119">
        <f t="shared" si="0"/>
        <v>0</v>
      </c>
      <c r="J36" s="157">
        <f>J35+J25+J17+J14+J28+J32</f>
        <v>3821477</v>
      </c>
      <c r="K36" s="119">
        <f t="shared" si="0"/>
        <v>0</v>
      </c>
      <c r="L36" s="157">
        <f t="shared" si="0"/>
        <v>3821477</v>
      </c>
    </row>
    <row r="37" spans="1:12">
      <c r="A37" s="139"/>
      <c r="B37" s="140"/>
      <c r="C37" s="163"/>
      <c r="D37" s="109"/>
      <c r="E37" s="49"/>
      <c r="F37" s="117"/>
      <c r="G37" s="49"/>
      <c r="H37" s="117"/>
      <c r="I37" s="49"/>
      <c r="J37" s="117"/>
      <c r="K37" s="49"/>
      <c r="L37" s="117"/>
    </row>
    <row r="38" spans="1:12" ht="29.1" customHeight="1">
      <c r="A38" s="139"/>
      <c r="B38" s="162" t="s">
        <v>75</v>
      </c>
      <c r="C38" s="163" t="s">
        <v>293</v>
      </c>
      <c r="D38" s="109"/>
      <c r="E38" s="49"/>
      <c r="F38" s="117"/>
      <c r="G38" s="49"/>
      <c r="H38" s="117"/>
      <c r="I38" s="49"/>
      <c r="J38" s="117"/>
      <c r="K38" s="49"/>
      <c r="L38" s="117"/>
    </row>
    <row r="39" spans="1:12" ht="29.1" customHeight="1">
      <c r="A39" s="139"/>
      <c r="B39" s="140" t="s">
        <v>6</v>
      </c>
      <c r="C39" s="121" t="s">
        <v>294</v>
      </c>
      <c r="D39" s="109"/>
      <c r="E39" s="49"/>
      <c r="F39" s="117"/>
      <c r="G39" s="49"/>
      <c r="H39" s="117"/>
      <c r="I39" s="49"/>
      <c r="J39" s="117"/>
      <c r="K39" s="49"/>
      <c r="L39" s="117"/>
    </row>
    <row r="40" spans="1:12">
      <c r="A40" s="139"/>
      <c r="B40" s="162">
        <v>4401</v>
      </c>
      <c r="C40" s="121" t="s">
        <v>295</v>
      </c>
      <c r="D40" s="109">
        <v>19771</v>
      </c>
      <c r="E40" s="49">
        <v>0</v>
      </c>
      <c r="F40" s="117">
        <v>22365</v>
      </c>
      <c r="G40" s="49">
        <v>0</v>
      </c>
      <c r="H40" s="117">
        <v>22365</v>
      </c>
      <c r="I40" s="49">
        <v>0</v>
      </c>
      <c r="J40" s="117">
        <v>18000</v>
      </c>
      <c r="K40" s="49">
        <v>0</v>
      </c>
      <c r="L40" s="117">
        <v>18000</v>
      </c>
    </row>
    <row r="41" spans="1:12">
      <c r="A41" s="139"/>
      <c r="B41" s="162">
        <v>4403</v>
      </c>
      <c r="C41" s="121" t="s">
        <v>296</v>
      </c>
      <c r="D41" s="109">
        <v>23978</v>
      </c>
      <c r="E41" s="49">
        <v>0</v>
      </c>
      <c r="F41" s="117">
        <v>18152</v>
      </c>
      <c r="G41" s="49">
        <v>0</v>
      </c>
      <c r="H41" s="117">
        <v>24606</v>
      </c>
      <c r="I41" s="49">
        <v>0</v>
      </c>
      <c r="J41" s="117">
        <v>39696</v>
      </c>
      <c r="K41" s="49">
        <v>0</v>
      </c>
      <c r="L41" s="117">
        <v>39696</v>
      </c>
    </row>
    <row r="42" spans="1:12">
      <c r="B42" s="145">
        <v>4405</v>
      </c>
      <c r="C42" s="156" t="s">
        <v>297</v>
      </c>
      <c r="D42" s="29">
        <v>13650</v>
      </c>
      <c r="E42" s="66">
        <v>0</v>
      </c>
      <c r="F42" s="118">
        <v>20429</v>
      </c>
      <c r="G42" s="66">
        <v>0</v>
      </c>
      <c r="H42" s="118">
        <v>20429</v>
      </c>
      <c r="I42" s="66">
        <v>0</v>
      </c>
      <c r="J42" s="118">
        <v>3423</v>
      </c>
      <c r="K42" s="66">
        <v>0</v>
      </c>
      <c r="L42" s="118">
        <v>3423</v>
      </c>
    </row>
    <row r="43" spans="1:12">
      <c r="B43" s="145">
        <v>4406</v>
      </c>
      <c r="C43" s="156" t="s">
        <v>298</v>
      </c>
      <c r="D43" s="29">
        <v>24428</v>
      </c>
      <c r="E43" s="66">
        <v>0</v>
      </c>
      <c r="F43" s="118">
        <v>17174</v>
      </c>
      <c r="G43" s="66">
        <v>0</v>
      </c>
      <c r="H43" s="118">
        <v>17174</v>
      </c>
      <c r="I43" s="66">
        <v>0</v>
      </c>
      <c r="J43" s="118">
        <v>64226</v>
      </c>
      <c r="K43" s="66">
        <v>0</v>
      </c>
      <c r="L43" s="118">
        <v>64226</v>
      </c>
    </row>
    <row r="44" spans="1:12">
      <c r="B44" s="145">
        <v>4408</v>
      </c>
      <c r="C44" s="121" t="s">
        <v>299</v>
      </c>
      <c r="D44" s="109">
        <v>5468</v>
      </c>
      <c r="E44" s="49">
        <v>0</v>
      </c>
      <c r="F44" s="117">
        <v>37143</v>
      </c>
      <c r="G44" s="49">
        <v>0</v>
      </c>
      <c r="H44" s="117">
        <v>66403</v>
      </c>
      <c r="I44" s="49">
        <v>0</v>
      </c>
      <c r="J44" s="117">
        <v>20247</v>
      </c>
      <c r="K44" s="49">
        <v>0</v>
      </c>
      <c r="L44" s="117">
        <v>20247</v>
      </c>
    </row>
    <row r="45" spans="1:12">
      <c r="B45" s="145">
        <v>4425</v>
      </c>
      <c r="C45" s="156" t="s">
        <v>300</v>
      </c>
      <c r="D45" s="29">
        <v>32700</v>
      </c>
      <c r="E45" s="66">
        <v>0</v>
      </c>
      <c r="F45" s="29">
        <v>55000</v>
      </c>
      <c r="G45" s="66">
        <v>0</v>
      </c>
      <c r="H45" s="29">
        <v>55000</v>
      </c>
      <c r="I45" s="66">
        <v>0</v>
      </c>
      <c r="J45" s="66">
        <v>0</v>
      </c>
      <c r="K45" s="66">
        <v>0</v>
      </c>
      <c r="L45" s="66">
        <v>0</v>
      </c>
    </row>
    <row r="46" spans="1:12">
      <c r="B46" s="145">
        <v>4435</v>
      </c>
      <c r="C46" s="156" t="s">
        <v>301</v>
      </c>
      <c r="D46" s="29">
        <v>4000</v>
      </c>
      <c r="E46" s="66">
        <v>0</v>
      </c>
      <c r="F46" s="66">
        <v>0</v>
      </c>
      <c r="G46" s="66">
        <v>0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</row>
    <row r="47" spans="1:12" ht="29.1" customHeight="1">
      <c r="A47" s="144" t="s">
        <v>11</v>
      </c>
      <c r="B47" s="158" t="s">
        <v>6</v>
      </c>
      <c r="C47" s="156" t="s">
        <v>294</v>
      </c>
      <c r="D47" s="94">
        <f>SUM(D40:D46)</f>
        <v>123995</v>
      </c>
      <c r="E47" s="119" t="s">
        <v>69</v>
      </c>
      <c r="F47" s="157">
        <f>SUM(F40:F46)</f>
        <v>170263</v>
      </c>
      <c r="G47" s="119" t="s">
        <v>69</v>
      </c>
      <c r="H47" s="157">
        <f>SUM(H40:H46)</f>
        <v>205977</v>
      </c>
      <c r="I47" s="119" t="s">
        <v>69</v>
      </c>
      <c r="J47" s="157">
        <f>SUM(J40:J46)</f>
        <v>145592</v>
      </c>
      <c r="K47" s="119" t="s">
        <v>69</v>
      </c>
      <c r="L47" s="157">
        <f>SUM(L40:L46)</f>
        <v>145592</v>
      </c>
    </row>
    <row r="48" spans="1:12">
      <c r="C48" s="156"/>
      <c r="D48" s="109"/>
      <c r="E48" s="49"/>
      <c r="F48" s="117"/>
      <c r="G48" s="49"/>
      <c r="H48" s="117"/>
      <c r="I48" s="49"/>
      <c r="J48" s="117"/>
      <c r="K48" s="49"/>
      <c r="L48" s="117"/>
    </row>
    <row r="49" spans="1:12">
      <c r="B49" s="158" t="s">
        <v>12</v>
      </c>
      <c r="C49" s="156" t="s">
        <v>302</v>
      </c>
      <c r="D49" s="29"/>
      <c r="E49" s="66"/>
      <c r="F49" s="118"/>
      <c r="G49" s="66"/>
      <c r="H49" s="118"/>
      <c r="I49" s="66"/>
      <c r="J49" s="118"/>
      <c r="K49" s="66"/>
      <c r="L49" s="118"/>
    </row>
    <row r="50" spans="1:12" ht="29.1" customHeight="1">
      <c r="A50" s="139"/>
      <c r="B50" s="162">
        <v>4515</v>
      </c>
      <c r="C50" s="121" t="s">
        <v>303</v>
      </c>
      <c r="D50" s="109">
        <v>192869</v>
      </c>
      <c r="E50" s="49">
        <v>0</v>
      </c>
      <c r="F50" s="117">
        <v>263701</v>
      </c>
      <c r="G50" s="49">
        <v>0</v>
      </c>
      <c r="H50" s="117">
        <v>268056</v>
      </c>
      <c r="I50" s="49">
        <v>0</v>
      </c>
      <c r="J50" s="117">
        <v>23716</v>
      </c>
      <c r="K50" s="49">
        <v>0</v>
      </c>
      <c r="L50" s="117">
        <v>23716</v>
      </c>
    </row>
    <row r="51" spans="1:12">
      <c r="A51" s="139"/>
      <c r="B51" s="162"/>
      <c r="C51" s="121"/>
      <c r="D51" s="109"/>
      <c r="E51" s="49"/>
      <c r="F51" s="117"/>
      <c r="G51" s="49"/>
      <c r="H51" s="117"/>
      <c r="I51" s="49"/>
      <c r="J51" s="117"/>
      <c r="K51" s="49"/>
      <c r="L51" s="117"/>
    </row>
    <row r="52" spans="1:12">
      <c r="A52" s="139"/>
      <c r="B52" s="140" t="s">
        <v>17</v>
      </c>
      <c r="C52" s="121" t="s">
        <v>304</v>
      </c>
      <c r="D52" s="109"/>
      <c r="E52" s="49"/>
      <c r="F52" s="117"/>
      <c r="G52" s="49"/>
      <c r="H52" s="117"/>
      <c r="I52" s="49"/>
      <c r="J52" s="117"/>
      <c r="K52" s="49"/>
      <c r="L52" s="117"/>
    </row>
    <row r="53" spans="1:12">
      <c r="A53" s="165"/>
      <c r="B53" s="166">
        <v>4575</v>
      </c>
      <c r="C53" s="167" t="s">
        <v>305</v>
      </c>
      <c r="D53" s="115">
        <v>116995</v>
      </c>
      <c r="E53" s="160">
        <v>0</v>
      </c>
      <c r="F53" s="161">
        <v>240000</v>
      </c>
      <c r="G53" s="160">
        <v>0</v>
      </c>
      <c r="H53" s="161">
        <v>240000</v>
      </c>
      <c r="I53" s="160">
        <v>0</v>
      </c>
      <c r="J53" s="161">
        <v>251083</v>
      </c>
      <c r="K53" s="160">
        <v>0</v>
      </c>
      <c r="L53" s="161">
        <v>251083</v>
      </c>
    </row>
    <row r="54" spans="1:12" ht="27.95" customHeight="1">
      <c r="B54" s="158" t="s">
        <v>204</v>
      </c>
      <c r="C54" s="156" t="s">
        <v>306</v>
      </c>
      <c r="D54" s="29"/>
      <c r="E54" s="66"/>
      <c r="F54" s="118"/>
      <c r="G54" s="66"/>
      <c r="H54" s="118"/>
      <c r="I54" s="66"/>
      <c r="J54" s="118"/>
      <c r="K54" s="66"/>
      <c r="L54" s="118"/>
    </row>
    <row r="55" spans="1:12">
      <c r="B55" s="145">
        <v>4711</v>
      </c>
      <c r="C55" s="179" t="s">
        <v>307</v>
      </c>
      <c r="D55" s="115">
        <v>37946</v>
      </c>
      <c r="E55" s="160">
        <v>0</v>
      </c>
      <c r="F55" s="161">
        <v>57000</v>
      </c>
      <c r="G55" s="160">
        <v>0</v>
      </c>
      <c r="H55" s="161">
        <v>57000</v>
      </c>
      <c r="I55" s="160">
        <v>0</v>
      </c>
      <c r="J55" s="161">
        <v>115722</v>
      </c>
      <c r="K55" s="160">
        <v>0</v>
      </c>
      <c r="L55" s="161">
        <v>115722</v>
      </c>
    </row>
    <row r="56" spans="1:12" ht="27.95" customHeight="1">
      <c r="A56" s="144" t="s">
        <v>11</v>
      </c>
      <c r="B56" s="158" t="s">
        <v>204</v>
      </c>
      <c r="C56" s="156" t="s">
        <v>306</v>
      </c>
      <c r="D56" s="115">
        <f t="shared" ref="D56:L56" si="1">D55</f>
        <v>37946</v>
      </c>
      <c r="E56" s="160">
        <f t="shared" si="1"/>
        <v>0</v>
      </c>
      <c r="F56" s="161">
        <f t="shared" si="1"/>
        <v>57000</v>
      </c>
      <c r="G56" s="160">
        <f t="shared" si="1"/>
        <v>0</v>
      </c>
      <c r="H56" s="161">
        <f t="shared" si="1"/>
        <v>57000</v>
      </c>
      <c r="I56" s="160">
        <f t="shared" si="1"/>
        <v>0</v>
      </c>
      <c r="J56" s="161">
        <f t="shared" si="1"/>
        <v>115722</v>
      </c>
      <c r="K56" s="160">
        <f t="shared" si="1"/>
        <v>0</v>
      </c>
      <c r="L56" s="161">
        <f t="shared" si="1"/>
        <v>115722</v>
      </c>
    </row>
    <row r="57" spans="1:12">
      <c r="C57" s="156"/>
      <c r="D57" s="109"/>
      <c r="E57" s="49"/>
      <c r="F57" s="117"/>
      <c r="G57" s="109"/>
      <c r="H57" s="117"/>
      <c r="I57" s="109"/>
      <c r="J57" s="117"/>
      <c r="K57" s="49"/>
      <c r="L57" s="117"/>
    </row>
    <row r="58" spans="1:12">
      <c r="B58" s="158" t="s">
        <v>209</v>
      </c>
      <c r="C58" s="156" t="s">
        <v>308</v>
      </c>
      <c r="D58" s="29"/>
      <c r="E58" s="66"/>
      <c r="F58" s="118"/>
      <c r="G58" s="118"/>
      <c r="H58" s="118"/>
      <c r="I58" s="118"/>
      <c r="J58" s="118"/>
      <c r="K58" s="66"/>
      <c r="L58" s="118"/>
    </row>
    <row r="59" spans="1:12">
      <c r="B59" s="145">
        <v>4801</v>
      </c>
      <c r="C59" s="156" t="s">
        <v>309</v>
      </c>
      <c r="D59" s="115">
        <v>662545</v>
      </c>
      <c r="E59" s="160">
        <v>0</v>
      </c>
      <c r="F59" s="161">
        <v>642041</v>
      </c>
      <c r="G59" s="160">
        <v>0</v>
      </c>
      <c r="H59" s="161">
        <v>698261</v>
      </c>
      <c r="I59" s="160">
        <v>0</v>
      </c>
      <c r="J59" s="161">
        <v>895259</v>
      </c>
      <c r="K59" s="160">
        <v>0</v>
      </c>
      <c r="L59" s="161">
        <v>895259</v>
      </c>
    </row>
    <row r="60" spans="1:12">
      <c r="A60" s="144" t="s">
        <v>11</v>
      </c>
      <c r="B60" s="158" t="s">
        <v>209</v>
      </c>
      <c r="C60" s="156" t="s">
        <v>308</v>
      </c>
      <c r="D60" s="94">
        <f t="shared" ref="D60:L60" si="2">D59</f>
        <v>662545</v>
      </c>
      <c r="E60" s="119">
        <f t="shared" si="2"/>
        <v>0</v>
      </c>
      <c r="F60" s="157">
        <f t="shared" si="2"/>
        <v>642041</v>
      </c>
      <c r="G60" s="119">
        <f t="shared" si="2"/>
        <v>0</v>
      </c>
      <c r="H60" s="157">
        <f t="shared" si="2"/>
        <v>698261</v>
      </c>
      <c r="I60" s="119">
        <f t="shared" si="2"/>
        <v>0</v>
      </c>
      <c r="J60" s="157">
        <f t="shared" si="2"/>
        <v>895259</v>
      </c>
      <c r="K60" s="119">
        <f t="shared" si="2"/>
        <v>0</v>
      </c>
      <c r="L60" s="157">
        <f t="shared" si="2"/>
        <v>895259</v>
      </c>
    </row>
    <row r="61" spans="1:12">
      <c r="C61" s="156"/>
      <c r="D61" s="109"/>
      <c r="E61" s="49"/>
      <c r="F61" s="117"/>
      <c r="G61" s="49"/>
      <c r="H61" s="117"/>
      <c r="I61" s="49"/>
      <c r="J61" s="117"/>
      <c r="K61" s="49"/>
      <c r="L61" s="117"/>
    </row>
    <row r="62" spans="1:12">
      <c r="B62" s="158" t="s">
        <v>227</v>
      </c>
      <c r="C62" s="156" t="s">
        <v>310</v>
      </c>
      <c r="D62" s="29"/>
      <c r="E62" s="66"/>
      <c r="F62" s="118"/>
      <c r="G62" s="29"/>
      <c r="H62" s="118"/>
      <c r="I62" s="29"/>
      <c r="J62" s="118"/>
      <c r="K62" s="118"/>
      <c r="L62" s="118"/>
    </row>
    <row r="63" spans="1:12">
      <c r="B63" s="145">
        <v>4851</v>
      </c>
      <c r="C63" s="156" t="s">
        <v>311</v>
      </c>
      <c r="D63" s="66">
        <v>0</v>
      </c>
      <c r="E63" s="66">
        <v>0</v>
      </c>
      <c r="F63" s="66">
        <v>0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</row>
    <row r="64" spans="1:12" ht="30" customHeight="1">
      <c r="A64" s="139"/>
      <c r="B64" s="162">
        <v>4853</v>
      </c>
      <c r="C64" s="121" t="s">
        <v>312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</row>
    <row r="65" spans="1:12" ht="30" customHeight="1">
      <c r="A65" s="139"/>
      <c r="B65" s="162">
        <v>4859</v>
      </c>
      <c r="C65" s="121" t="s">
        <v>313</v>
      </c>
      <c r="D65" s="109">
        <v>5000</v>
      </c>
      <c r="E65" s="49">
        <v>0</v>
      </c>
      <c r="F65" s="109">
        <v>15000</v>
      </c>
      <c r="G65" s="49">
        <v>0</v>
      </c>
      <c r="H65" s="109">
        <v>15000</v>
      </c>
      <c r="I65" s="49">
        <v>0</v>
      </c>
      <c r="J65" s="49">
        <v>0</v>
      </c>
      <c r="K65" s="49">
        <v>0</v>
      </c>
      <c r="L65" s="49">
        <v>0</v>
      </c>
    </row>
    <row r="66" spans="1:12">
      <c r="A66" s="139"/>
      <c r="B66" s="162">
        <v>4860</v>
      </c>
      <c r="C66" s="121" t="s">
        <v>314</v>
      </c>
      <c r="D66" s="109">
        <v>36146</v>
      </c>
      <c r="E66" s="49">
        <v>0</v>
      </c>
      <c r="F66" s="117">
        <v>19500</v>
      </c>
      <c r="G66" s="49">
        <v>0</v>
      </c>
      <c r="H66" s="117">
        <v>68545</v>
      </c>
      <c r="I66" s="49">
        <v>0</v>
      </c>
      <c r="J66" s="117">
        <v>195</v>
      </c>
      <c r="K66" s="49">
        <v>0</v>
      </c>
      <c r="L66" s="117">
        <v>195</v>
      </c>
    </row>
    <row r="67" spans="1:12" ht="30" customHeight="1">
      <c r="A67" s="139"/>
      <c r="B67" s="162">
        <v>4885</v>
      </c>
      <c r="C67" s="121" t="s">
        <v>315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</row>
    <row r="68" spans="1:12">
      <c r="A68" s="139" t="s">
        <v>11</v>
      </c>
      <c r="B68" s="140" t="s">
        <v>227</v>
      </c>
      <c r="C68" s="121" t="s">
        <v>310</v>
      </c>
      <c r="D68" s="94">
        <f>SUM(D63:D67)</f>
        <v>41146</v>
      </c>
      <c r="E68" s="119" t="s">
        <v>69</v>
      </c>
      <c r="F68" s="157">
        <f>SUM(F63:F67)</f>
        <v>34500</v>
      </c>
      <c r="G68" s="119" t="s">
        <v>69</v>
      </c>
      <c r="H68" s="157">
        <f>SUM(H63:H67)</f>
        <v>83545</v>
      </c>
      <c r="I68" s="119" t="s">
        <v>69</v>
      </c>
      <c r="J68" s="157">
        <f>SUM(J63:J67)</f>
        <v>195</v>
      </c>
      <c r="K68" s="119">
        <f>SUM(K63:K67)</f>
        <v>0</v>
      </c>
      <c r="L68" s="157">
        <f>SUM(L63:L67)</f>
        <v>195</v>
      </c>
    </row>
    <row r="69" spans="1:12">
      <c r="A69" s="139"/>
      <c r="B69" s="140"/>
      <c r="C69" s="121"/>
      <c r="D69" s="109"/>
      <c r="E69" s="49"/>
      <c r="F69" s="117"/>
      <c r="G69" s="49"/>
      <c r="H69" s="117"/>
      <c r="I69" s="49"/>
      <c r="J69" s="117"/>
      <c r="K69" s="49"/>
      <c r="L69" s="117"/>
    </row>
    <row r="70" spans="1:12">
      <c r="A70" s="139"/>
      <c r="B70" s="140" t="s">
        <v>230</v>
      </c>
      <c r="C70" s="121" t="s">
        <v>316</v>
      </c>
      <c r="D70" s="109"/>
      <c r="E70" s="49"/>
      <c r="F70" s="117"/>
      <c r="G70" s="49"/>
      <c r="H70" s="117"/>
      <c r="I70" s="49"/>
      <c r="J70" s="117"/>
      <c r="K70" s="49"/>
      <c r="L70" s="117"/>
    </row>
    <row r="71" spans="1:12">
      <c r="A71" s="139"/>
      <c r="B71" s="162">
        <v>5053</v>
      </c>
      <c r="C71" s="121" t="s">
        <v>317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</row>
    <row r="72" spans="1:12">
      <c r="A72" s="139"/>
      <c r="B72" s="162">
        <v>5054</v>
      </c>
      <c r="C72" s="121" t="s">
        <v>318</v>
      </c>
      <c r="D72" s="109">
        <v>2933323</v>
      </c>
      <c r="E72" s="49">
        <v>0</v>
      </c>
      <c r="F72" s="117">
        <v>3605766</v>
      </c>
      <c r="G72" s="49">
        <v>0</v>
      </c>
      <c r="H72" s="117">
        <v>3728716</v>
      </c>
      <c r="I72" s="49">
        <v>0</v>
      </c>
      <c r="J72" s="117">
        <v>2611593</v>
      </c>
      <c r="K72" s="49">
        <v>0</v>
      </c>
      <c r="L72" s="117">
        <v>2611593</v>
      </c>
    </row>
    <row r="73" spans="1:12">
      <c r="B73" s="145">
        <v>5055</v>
      </c>
      <c r="C73" s="156" t="s">
        <v>319</v>
      </c>
      <c r="D73" s="115">
        <v>20000</v>
      </c>
      <c r="E73" s="160">
        <v>0</v>
      </c>
      <c r="F73" s="161">
        <v>20000</v>
      </c>
      <c r="G73" s="160">
        <v>0</v>
      </c>
      <c r="H73" s="161">
        <v>20000</v>
      </c>
      <c r="I73" s="160">
        <v>0</v>
      </c>
      <c r="J73" s="160">
        <v>0</v>
      </c>
      <c r="K73" s="160">
        <v>0</v>
      </c>
      <c r="L73" s="160">
        <v>0</v>
      </c>
    </row>
    <row r="74" spans="1:12">
      <c r="A74" s="144" t="s">
        <v>11</v>
      </c>
      <c r="B74" s="158" t="s">
        <v>230</v>
      </c>
      <c r="C74" s="156" t="s">
        <v>316</v>
      </c>
      <c r="D74" s="94">
        <f>SUM(D71:D73)</f>
        <v>2953323</v>
      </c>
      <c r="E74" s="119" t="s">
        <v>69</v>
      </c>
      <c r="F74" s="157">
        <f>SUM(F71:F73)</f>
        <v>3625766</v>
      </c>
      <c r="G74" s="119" t="s">
        <v>69</v>
      </c>
      <c r="H74" s="157">
        <f>SUM(H71:H73)</f>
        <v>3748716</v>
      </c>
      <c r="I74" s="119" t="s">
        <v>69</v>
      </c>
      <c r="J74" s="157">
        <f>SUM(J71:J73)</f>
        <v>2611593</v>
      </c>
      <c r="K74" s="119" t="s">
        <v>69</v>
      </c>
      <c r="L74" s="157">
        <f>SUM(L71:L73)</f>
        <v>2611593</v>
      </c>
    </row>
    <row r="75" spans="1:12">
      <c r="C75" s="156"/>
      <c r="D75" s="109"/>
      <c r="E75" s="49"/>
      <c r="F75" s="117"/>
      <c r="G75" s="49"/>
      <c r="H75" s="117"/>
      <c r="I75" s="49"/>
      <c r="J75" s="117"/>
      <c r="K75" s="49"/>
      <c r="L75" s="117"/>
    </row>
    <row r="76" spans="1:12" ht="30" customHeight="1">
      <c r="A76" s="139"/>
      <c r="B76" s="140" t="s">
        <v>193</v>
      </c>
      <c r="C76" s="121" t="s">
        <v>320</v>
      </c>
      <c r="D76" s="109"/>
      <c r="E76" s="49"/>
      <c r="F76" s="117"/>
      <c r="G76" s="49"/>
      <c r="H76" s="117"/>
      <c r="I76" s="49"/>
      <c r="J76" s="117"/>
      <c r="K76" s="49"/>
      <c r="L76" s="117"/>
    </row>
    <row r="77" spans="1:12" ht="30" customHeight="1">
      <c r="A77" s="165"/>
      <c r="B77" s="180">
        <v>5425</v>
      </c>
      <c r="C77" s="167" t="s">
        <v>321</v>
      </c>
      <c r="D77" s="115">
        <v>2500</v>
      </c>
      <c r="E77" s="160">
        <v>0</v>
      </c>
      <c r="F77" s="115">
        <v>5000</v>
      </c>
      <c r="G77" s="160">
        <v>0</v>
      </c>
      <c r="H77" s="115">
        <v>5000</v>
      </c>
      <c r="I77" s="160">
        <v>0</v>
      </c>
      <c r="J77" s="160">
        <v>0</v>
      </c>
      <c r="K77" s="160">
        <v>0</v>
      </c>
      <c r="L77" s="160">
        <v>0</v>
      </c>
    </row>
    <row r="78" spans="1:12" ht="3" customHeight="1">
      <c r="B78" s="181"/>
      <c r="C78" s="156"/>
      <c r="D78" s="109"/>
      <c r="E78" s="49"/>
      <c r="F78" s="109"/>
      <c r="G78" s="49"/>
      <c r="H78" s="109"/>
      <c r="I78" s="49"/>
      <c r="J78" s="109"/>
      <c r="K78" s="49"/>
      <c r="L78" s="109"/>
    </row>
    <row r="79" spans="1:12" ht="27.95" customHeight="1">
      <c r="B79" s="158" t="s">
        <v>262</v>
      </c>
      <c r="C79" s="156" t="s">
        <v>322</v>
      </c>
      <c r="D79" s="109"/>
      <c r="E79" s="49">
        <f t="shared" ref="E79:L79" si="3">E77</f>
        <v>0</v>
      </c>
      <c r="F79" s="109">
        <f t="shared" si="3"/>
        <v>5000</v>
      </c>
      <c r="G79" s="49">
        <f t="shared" si="3"/>
        <v>0</v>
      </c>
      <c r="H79" s="109">
        <f t="shared" si="3"/>
        <v>5000</v>
      </c>
      <c r="I79" s="49">
        <f t="shared" si="3"/>
        <v>0</v>
      </c>
      <c r="J79" s="49">
        <f t="shared" si="3"/>
        <v>0</v>
      </c>
      <c r="K79" s="49">
        <f t="shared" si="3"/>
        <v>0</v>
      </c>
      <c r="L79" s="49">
        <f t="shared" si="3"/>
        <v>0</v>
      </c>
    </row>
    <row r="80" spans="1:12">
      <c r="B80" s="145">
        <v>5452</v>
      </c>
      <c r="C80" s="156" t="s">
        <v>323</v>
      </c>
      <c r="D80" s="29">
        <v>630773</v>
      </c>
      <c r="E80" s="66">
        <v>0</v>
      </c>
      <c r="F80" s="118">
        <v>3811869</v>
      </c>
      <c r="G80" s="66">
        <v>0</v>
      </c>
      <c r="H80" s="118">
        <v>4047969</v>
      </c>
      <c r="I80" s="66">
        <v>0</v>
      </c>
      <c r="J80" s="118">
        <v>1307860</v>
      </c>
      <c r="K80" s="66">
        <v>0</v>
      </c>
      <c r="L80" s="118">
        <v>1307860</v>
      </c>
    </row>
    <row r="81" spans="1:12" ht="27.95" customHeight="1">
      <c r="B81" s="182">
        <v>5475</v>
      </c>
      <c r="C81" s="183" t="s">
        <v>324</v>
      </c>
      <c r="D81" s="160">
        <v>0</v>
      </c>
      <c r="E81" s="160">
        <v>0</v>
      </c>
      <c r="F81" s="115">
        <v>6500</v>
      </c>
      <c r="G81" s="160">
        <v>0</v>
      </c>
      <c r="H81" s="115">
        <v>6500</v>
      </c>
      <c r="I81" s="160">
        <v>0</v>
      </c>
      <c r="J81" s="160">
        <v>0</v>
      </c>
      <c r="K81" s="160">
        <v>0</v>
      </c>
      <c r="L81" s="160">
        <v>0</v>
      </c>
    </row>
    <row r="82" spans="1:12">
      <c r="A82" s="144" t="s">
        <v>11</v>
      </c>
      <c r="B82" s="158" t="s">
        <v>262</v>
      </c>
      <c r="C82" s="156" t="s">
        <v>325</v>
      </c>
      <c r="D82" s="115">
        <f>SUM(D80:D81)</f>
        <v>630773</v>
      </c>
      <c r="E82" s="160">
        <f>SUM(E80:E80)</f>
        <v>0</v>
      </c>
      <c r="F82" s="161">
        <f t="shared" ref="F82:L82" si="4">SUM(F80:F81)</f>
        <v>3818369</v>
      </c>
      <c r="G82" s="160">
        <f t="shared" si="4"/>
        <v>0</v>
      </c>
      <c r="H82" s="161">
        <f t="shared" si="4"/>
        <v>4054469</v>
      </c>
      <c r="I82" s="160">
        <f t="shared" si="4"/>
        <v>0</v>
      </c>
      <c r="J82" s="161">
        <f t="shared" si="4"/>
        <v>1307860</v>
      </c>
      <c r="K82" s="160">
        <f t="shared" si="4"/>
        <v>0</v>
      </c>
      <c r="L82" s="161">
        <f t="shared" si="4"/>
        <v>1307860</v>
      </c>
    </row>
    <row r="83" spans="1:12" ht="27.95" customHeight="1">
      <c r="A83" s="144" t="s">
        <v>11</v>
      </c>
      <c r="B83" s="145" t="s">
        <v>75</v>
      </c>
      <c r="C83" s="163" t="s">
        <v>293</v>
      </c>
      <c r="D83" s="115">
        <f>D82+D74+D68+D60+D56+D53+D50+D47+D77</f>
        <v>4762092</v>
      </c>
      <c r="E83" s="160">
        <f>E82+E74+E68+E60+E56+E53+E50+E47+E77+E65</f>
        <v>0</v>
      </c>
      <c r="F83" s="161">
        <f>F82+F74+F68+F60+F56+F53+F50+F47+F77</f>
        <v>8856640</v>
      </c>
      <c r="G83" s="160">
        <f>G82+G74+G68+G60+G56+G53+G50+G47+G77+G65</f>
        <v>0</v>
      </c>
      <c r="H83" s="161">
        <f>H82+H74+H68+H60+H56+H53+H50+H47+H77</f>
        <v>9361024</v>
      </c>
      <c r="I83" s="160">
        <f>I82+I74+I68+I60+I56+I53+I50+I47+I77+I65</f>
        <v>0</v>
      </c>
      <c r="J83" s="161">
        <f>J82+J74+J68+J60+J56+J53+J50+J47+J77</f>
        <v>5351020</v>
      </c>
      <c r="K83" s="160">
        <f>K82+K74+K68+K60+K56+K53+K50+K47+K77</f>
        <v>0</v>
      </c>
      <c r="L83" s="161">
        <f>L82+L74+L68+L60+L56+L53+L50+L47+L77</f>
        <v>5351020</v>
      </c>
    </row>
    <row r="84" spans="1:12">
      <c r="A84" s="144" t="s">
        <v>11</v>
      </c>
      <c r="C84" s="151" t="s">
        <v>326</v>
      </c>
      <c r="D84" s="29"/>
      <c r="E84" s="66"/>
      <c r="F84" s="118"/>
      <c r="G84" s="66"/>
      <c r="H84" s="118"/>
      <c r="I84" s="66"/>
      <c r="J84" s="118"/>
      <c r="K84" s="66"/>
      <c r="L84" s="118"/>
    </row>
    <row r="85" spans="1:12">
      <c r="C85" s="151" t="s">
        <v>327</v>
      </c>
      <c r="D85" s="115">
        <f>D83+D36+D10</f>
        <v>9119461</v>
      </c>
      <c r="E85" s="160" t="s">
        <v>69</v>
      </c>
      <c r="F85" s="161">
        <f>F83+F36+F10</f>
        <v>16167962</v>
      </c>
      <c r="G85" s="161" t="s">
        <v>69</v>
      </c>
      <c r="H85" s="161">
        <f>H83+H36+H10</f>
        <v>17042995</v>
      </c>
      <c r="I85" s="115" t="s">
        <v>69</v>
      </c>
      <c r="J85" s="161">
        <f>J83+J36+J10</f>
        <v>10455301</v>
      </c>
      <c r="K85" s="160">
        <f>K83+K36+K10</f>
        <v>0</v>
      </c>
      <c r="L85" s="161">
        <f>L83+L36+L10</f>
        <v>10455301</v>
      </c>
    </row>
    <row r="86" spans="1:12">
      <c r="C86" s="151"/>
      <c r="D86" s="109"/>
      <c r="E86" s="49"/>
      <c r="F86" s="117"/>
      <c r="G86" s="117"/>
      <c r="H86" s="117"/>
      <c r="I86" s="117"/>
      <c r="J86" s="117"/>
      <c r="K86" s="117"/>
      <c r="L86" s="117"/>
    </row>
    <row r="87" spans="1:12">
      <c r="B87" s="145" t="s">
        <v>81</v>
      </c>
      <c r="C87" s="151" t="s">
        <v>82</v>
      </c>
      <c r="D87" s="29"/>
      <c r="E87" s="66"/>
      <c r="F87" s="118"/>
      <c r="G87" s="118"/>
      <c r="H87" s="118"/>
      <c r="I87" s="118"/>
      <c r="J87" s="118"/>
      <c r="K87" s="118"/>
      <c r="L87" s="118"/>
    </row>
    <row r="88" spans="1:12">
      <c r="B88" s="145">
        <v>6003</v>
      </c>
      <c r="C88" s="156" t="s">
        <v>328</v>
      </c>
      <c r="D88" s="66">
        <v>0</v>
      </c>
      <c r="E88" s="29">
        <v>644650</v>
      </c>
      <c r="F88" s="66">
        <v>0</v>
      </c>
      <c r="G88" s="118">
        <v>786393</v>
      </c>
      <c r="H88" s="66">
        <v>0</v>
      </c>
      <c r="I88" s="118">
        <v>786393</v>
      </c>
      <c r="J88" s="66">
        <v>0</v>
      </c>
      <c r="K88" s="118">
        <v>1896220</v>
      </c>
      <c r="L88" s="118">
        <v>1896220</v>
      </c>
    </row>
    <row r="89" spans="1:12" ht="29.25" customHeight="1">
      <c r="A89" s="139"/>
      <c r="B89" s="162">
        <v>6004</v>
      </c>
      <c r="C89" s="121" t="s">
        <v>329</v>
      </c>
      <c r="D89" s="49">
        <v>0</v>
      </c>
      <c r="E89" s="109">
        <v>242731</v>
      </c>
      <c r="F89" s="49">
        <v>0</v>
      </c>
      <c r="G89" s="117">
        <v>103605</v>
      </c>
      <c r="H89" s="49">
        <v>0</v>
      </c>
      <c r="I89" s="117">
        <v>103605</v>
      </c>
      <c r="J89" s="49">
        <v>0</v>
      </c>
      <c r="K89" s="117">
        <v>104147</v>
      </c>
      <c r="L89" s="117">
        <v>104147</v>
      </c>
    </row>
    <row r="90" spans="1:12">
      <c r="A90" s="139" t="s">
        <v>11</v>
      </c>
      <c r="B90" s="162" t="s">
        <v>81</v>
      </c>
      <c r="C90" s="163" t="s">
        <v>82</v>
      </c>
      <c r="D90" s="94" t="s">
        <v>69</v>
      </c>
      <c r="E90" s="94">
        <f>SUM(E88:E89)</f>
        <v>887381</v>
      </c>
      <c r="F90" s="94" t="s">
        <v>69</v>
      </c>
      <c r="G90" s="157">
        <f>SUM(G88:G89)</f>
        <v>889998</v>
      </c>
      <c r="H90" s="94" t="s">
        <v>69</v>
      </c>
      <c r="I90" s="157">
        <f>SUM(I88:I89)</f>
        <v>889998</v>
      </c>
      <c r="J90" s="119">
        <f>SUM(J88:J89)</f>
        <v>0</v>
      </c>
      <c r="K90" s="157">
        <f>SUM(K88:K89)</f>
        <v>2000367</v>
      </c>
      <c r="L90" s="157">
        <f>SUM(L88:L89)</f>
        <v>2000367</v>
      </c>
    </row>
    <row r="91" spans="1:12">
      <c r="A91" s="139"/>
      <c r="B91" s="140"/>
      <c r="C91" s="121"/>
      <c r="D91" s="109"/>
      <c r="E91" s="109"/>
      <c r="F91" s="117"/>
      <c r="G91" s="117"/>
      <c r="H91" s="117"/>
      <c r="I91" s="117"/>
      <c r="J91" s="117"/>
      <c r="K91" s="117"/>
      <c r="L91" s="117"/>
    </row>
    <row r="92" spans="1:12">
      <c r="B92" s="145" t="s">
        <v>85</v>
      </c>
      <c r="C92" s="151" t="s">
        <v>86</v>
      </c>
      <c r="D92" s="29"/>
      <c r="E92" s="29"/>
      <c r="F92" s="118"/>
      <c r="G92" s="118"/>
      <c r="H92" s="118"/>
      <c r="I92" s="118"/>
      <c r="J92" s="118"/>
      <c r="K92" s="118"/>
      <c r="L92" s="118"/>
    </row>
    <row r="93" spans="1:12">
      <c r="B93" s="184">
        <v>6202</v>
      </c>
      <c r="C93" s="185" t="s">
        <v>330</v>
      </c>
      <c r="D93" s="29">
        <v>100000</v>
      </c>
      <c r="E93" s="66">
        <v>0</v>
      </c>
      <c r="F93" s="29">
        <v>20000</v>
      </c>
      <c r="G93" s="29">
        <v>100000</v>
      </c>
      <c r="H93" s="29">
        <v>20000</v>
      </c>
      <c r="I93" s="29">
        <v>100000</v>
      </c>
      <c r="J93" s="66">
        <v>0</v>
      </c>
      <c r="K93" s="29">
        <v>20000</v>
      </c>
      <c r="L93" s="29">
        <v>20000</v>
      </c>
    </row>
    <row r="94" spans="1:12" s="197" customFormat="1">
      <c r="A94" s="144"/>
      <c r="B94" s="195">
        <v>6425</v>
      </c>
      <c r="C94" s="196" t="s">
        <v>88</v>
      </c>
      <c r="D94" s="66">
        <v>0</v>
      </c>
      <c r="E94" s="66">
        <v>0</v>
      </c>
      <c r="F94" s="66">
        <v>0</v>
      </c>
      <c r="G94" s="66">
        <v>0</v>
      </c>
      <c r="H94" s="66">
        <v>0</v>
      </c>
      <c r="I94" s="66">
        <v>0</v>
      </c>
      <c r="J94" s="29">
        <v>41000</v>
      </c>
      <c r="K94" s="66">
        <v>0</v>
      </c>
      <c r="L94" s="29">
        <v>41000</v>
      </c>
    </row>
    <row r="95" spans="1:12">
      <c r="B95" s="145">
        <v>7475</v>
      </c>
      <c r="C95" s="156" t="s">
        <v>331</v>
      </c>
      <c r="D95" s="66">
        <v>0</v>
      </c>
      <c r="E95" s="66">
        <v>0</v>
      </c>
      <c r="F95" s="29">
        <v>150000</v>
      </c>
      <c r="G95" s="66">
        <v>0</v>
      </c>
      <c r="H95" s="29">
        <v>150000</v>
      </c>
      <c r="I95" s="66">
        <v>0</v>
      </c>
      <c r="J95" s="66">
        <v>0</v>
      </c>
      <c r="K95" s="29">
        <v>150000</v>
      </c>
      <c r="L95" s="29">
        <v>150000</v>
      </c>
    </row>
    <row r="96" spans="1:12">
      <c r="B96" s="145">
        <v>7610</v>
      </c>
      <c r="C96" s="156" t="s">
        <v>89</v>
      </c>
      <c r="D96" s="66">
        <v>0</v>
      </c>
      <c r="E96" s="29">
        <v>4000</v>
      </c>
      <c r="F96" s="66">
        <v>0</v>
      </c>
      <c r="G96" s="118">
        <v>5500</v>
      </c>
      <c r="H96" s="66">
        <v>0</v>
      </c>
      <c r="I96" s="118">
        <v>5500</v>
      </c>
      <c r="J96" s="66">
        <v>0</v>
      </c>
      <c r="K96" s="118">
        <v>5500</v>
      </c>
      <c r="L96" s="118">
        <v>5500</v>
      </c>
    </row>
    <row r="97" spans="1:12">
      <c r="A97" s="139" t="s">
        <v>11</v>
      </c>
      <c r="B97" s="162" t="s">
        <v>85</v>
      </c>
      <c r="C97" s="163" t="s">
        <v>86</v>
      </c>
      <c r="D97" s="94">
        <f t="shared" ref="D97:I97" si="5">SUM(D93:D96)</f>
        <v>100000</v>
      </c>
      <c r="E97" s="94">
        <f t="shared" si="5"/>
        <v>4000</v>
      </c>
      <c r="F97" s="94">
        <f t="shared" si="5"/>
        <v>170000</v>
      </c>
      <c r="G97" s="157">
        <f t="shared" si="5"/>
        <v>105500</v>
      </c>
      <c r="H97" s="94">
        <f t="shared" si="5"/>
        <v>170000</v>
      </c>
      <c r="I97" s="157">
        <f t="shared" si="5"/>
        <v>105500</v>
      </c>
      <c r="J97" s="157">
        <f>SUM(J93:J96)</f>
        <v>41000</v>
      </c>
      <c r="K97" s="157">
        <f>SUM(K93:K96)</f>
        <v>175500</v>
      </c>
      <c r="L97" s="157">
        <f>SUM(L93:L96)</f>
        <v>216500</v>
      </c>
    </row>
    <row r="98" spans="1:12">
      <c r="B98" s="145"/>
      <c r="C98" s="151"/>
      <c r="D98" s="115"/>
      <c r="E98" s="115"/>
      <c r="F98" s="161"/>
      <c r="G98" s="161"/>
      <c r="H98" s="161"/>
      <c r="I98" s="161"/>
      <c r="J98" s="161"/>
      <c r="K98" s="161"/>
      <c r="L98" s="161"/>
    </row>
    <row r="99" spans="1:12">
      <c r="A99" s="144" t="s">
        <v>11</v>
      </c>
      <c r="C99" s="151" t="s">
        <v>332</v>
      </c>
      <c r="D99" s="115">
        <f t="shared" ref="D99:L99" si="6">D97+D90+D85</f>
        <v>9219461</v>
      </c>
      <c r="E99" s="115">
        <f t="shared" si="6"/>
        <v>891381</v>
      </c>
      <c r="F99" s="161">
        <f t="shared" si="6"/>
        <v>16337962</v>
      </c>
      <c r="G99" s="161">
        <f t="shared" si="6"/>
        <v>995498</v>
      </c>
      <c r="H99" s="161">
        <f t="shared" si="6"/>
        <v>17212995</v>
      </c>
      <c r="I99" s="161">
        <f t="shared" si="6"/>
        <v>995498</v>
      </c>
      <c r="J99" s="161">
        <f t="shared" si="6"/>
        <v>10496301</v>
      </c>
      <c r="K99" s="161">
        <f t="shared" si="6"/>
        <v>2175867</v>
      </c>
      <c r="L99" s="161">
        <f t="shared" si="6"/>
        <v>12672168</v>
      </c>
    </row>
    <row r="100" spans="1:12" ht="27.95" customHeight="1">
      <c r="A100" s="139" t="s">
        <v>11</v>
      </c>
      <c r="B100" s="140"/>
      <c r="C100" s="163" t="s">
        <v>333</v>
      </c>
      <c r="D100" s="94">
        <v>10531322</v>
      </c>
      <c r="E100" s="94">
        <v>24048245</v>
      </c>
      <c r="F100" s="157">
        <v>18258301</v>
      </c>
      <c r="G100" s="157">
        <v>30131323</v>
      </c>
      <c r="H100" s="157">
        <v>18192149</v>
      </c>
      <c r="I100" s="157">
        <v>30762278</v>
      </c>
      <c r="J100" s="157">
        <v>17556578</v>
      </c>
      <c r="K100" s="157">
        <v>25028500</v>
      </c>
      <c r="L100" s="157">
        <v>42585078</v>
      </c>
    </row>
    <row r="101" spans="1:12" ht="29.25" customHeight="1" thickBot="1">
      <c r="A101" s="125" t="s">
        <v>11</v>
      </c>
      <c r="B101" s="186" t="s">
        <v>91</v>
      </c>
      <c r="C101" s="169" t="s">
        <v>334</v>
      </c>
      <c r="D101" s="170">
        <v>19750783</v>
      </c>
      <c r="E101" s="170">
        <v>24939626</v>
      </c>
      <c r="F101" s="171">
        <v>34596263</v>
      </c>
      <c r="G101" s="171">
        <v>31126821</v>
      </c>
      <c r="H101" s="171">
        <v>35405144</v>
      </c>
      <c r="I101" s="171">
        <v>31757776</v>
      </c>
      <c r="J101" s="171">
        <v>28052879</v>
      </c>
      <c r="K101" s="171">
        <v>27204367</v>
      </c>
      <c r="L101" s="171">
        <v>55257246</v>
      </c>
    </row>
    <row r="102" spans="1:12" ht="13.5" thickTop="1"/>
  </sheetData>
  <mergeCells count="10">
    <mergeCell ref="A5:C5"/>
    <mergeCell ref="D5:E5"/>
    <mergeCell ref="F5:G5"/>
    <mergeCell ref="H5:I5"/>
    <mergeCell ref="J5:L5"/>
    <mergeCell ref="A2:L2"/>
    <mergeCell ref="D4:E4"/>
    <mergeCell ref="F4:G4"/>
    <mergeCell ref="H4:I4"/>
    <mergeCell ref="J4:L4"/>
  </mergeCells>
  <printOptions horizontalCentered="1"/>
  <pageMargins left="1" right="0.8" top="0.75" bottom="0.91" header="0.511811023622047" footer="0.59"/>
  <pageSetup paperSize="9" firstPageNumber="4" orientation="landscape" useFirstPageNumber="1" r:id="rId1"/>
  <headerFooter alignWithMargins="0">
    <oddFooter>&amp;C&amp;"Times New Roman,Bold"&amp;11&amp;P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syncVertical="1" syncRef="A19" transitionEvaluation="1" transitionEntry="1" codeName="Sheet5"/>
  <dimension ref="A1:G29"/>
  <sheetViews>
    <sheetView view="pageBreakPreview" topLeftCell="A19" zoomScaleNormal="115" zoomScaleSheetLayoutView="100" workbookViewId="0">
      <selection activeCell="C35" sqref="C35"/>
    </sheetView>
  </sheetViews>
  <sheetFormatPr defaultColWidth="8.875" defaultRowHeight="12.75"/>
  <cols>
    <col min="1" max="1" width="4.875" style="1" bestFit="1" customWidth="1"/>
    <col min="2" max="2" width="6" style="2" bestFit="1" customWidth="1"/>
    <col min="3" max="3" width="41.625" style="1" customWidth="1"/>
    <col min="4" max="7" width="17.625" style="190" customWidth="1"/>
    <col min="8" max="16384" width="8.875" style="3"/>
  </cols>
  <sheetData>
    <row r="1" spans="1:7">
      <c r="A1" s="17"/>
      <c r="B1" s="27"/>
      <c r="C1" s="17"/>
      <c r="D1" s="55"/>
      <c r="E1" s="55"/>
      <c r="F1" s="55"/>
      <c r="G1" s="55"/>
    </row>
    <row r="2" spans="1:7" ht="14.25">
      <c r="A2" s="215" t="s">
        <v>93</v>
      </c>
      <c r="B2" s="215"/>
      <c r="C2" s="215"/>
      <c r="D2" s="215"/>
      <c r="E2" s="215"/>
      <c r="F2" s="215"/>
      <c r="G2" s="215"/>
    </row>
    <row r="3" spans="1:7" ht="14.25" thickBot="1">
      <c r="A3" s="51"/>
      <c r="B3" s="52"/>
      <c r="C3" s="51"/>
      <c r="D3" s="56"/>
      <c r="E3" s="56"/>
      <c r="F3" s="57"/>
      <c r="G3" s="9" t="s">
        <v>80</v>
      </c>
    </row>
    <row r="4" spans="1:7" ht="14.45" customHeight="1" thickTop="1">
      <c r="A4" s="206" t="s">
        <v>2</v>
      </c>
      <c r="B4" s="206"/>
      <c r="C4" s="206"/>
      <c r="D4" s="209" t="s">
        <v>337</v>
      </c>
      <c r="E4" s="209" t="s">
        <v>3</v>
      </c>
      <c r="F4" s="209" t="s">
        <v>338</v>
      </c>
      <c r="G4" s="209" t="s">
        <v>339</v>
      </c>
    </row>
    <row r="5" spans="1:7">
      <c r="A5" s="207"/>
      <c r="B5" s="207"/>
      <c r="C5" s="207"/>
      <c r="D5" s="210"/>
      <c r="E5" s="210"/>
      <c r="F5" s="210"/>
      <c r="G5" s="210"/>
    </row>
    <row r="6" spans="1:7" ht="13.5" thickBot="1">
      <c r="A6" s="208"/>
      <c r="B6" s="208"/>
      <c r="C6" s="208"/>
      <c r="D6" s="211"/>
      <c r="E6" s="211"/>
      <c r="F6" s="211"/>
      <c r="G6" s="211"/>
    </row>
    <row r="7" spans="1:7" ht="13.5" thickTop="1">
      <c r="A7" s="38"/>
      <c r="B7" s="45"/>
      <c r="C7" s="38"/>
      <c r="D7" s="58"/>
      <c r="E7" s="58"/>
      <c r="F7" s="58"/>
      <c r="G7" s="58"/>
    </row>
    <row r="8" spans="1:7" ht="27.95" customHeight="1">
      <c r="A8" s="17"/>
      <c r="B8" s="27"/>
      <c r="C8" s="25" t="s">
        <v>94</v>
      </c>
      <c r="D8" s="55"/>
      <c r="E8" s="55"/>
      <c r="F8" s="55"/>
      <c r="G8" s="55"/>
    </row>
    <row r="9" spans="1:7">
      <c r="A9" s="35"/>
      <c r="B9" s="63">
        <v>2011</v>
      </c>
      <c r="C9" s="22" t="s">
        <v>95</v>
      </c>
      <c r="D9" s="29">
        <v>5832</v>
      </c>
      <c r="E9" s="29">
        <v>5994</v>
      </c>
      <c r="F9" s="29">
        <v>6894</v>
      </c>
      <c r="G9" s="29">
        <v>6520</v>
      </c>
    </row>
    <row r="10" spans="1:7">
      <c r="A10" s="35"/>
      <c r="B10" s="63">
        <v>2012</v>
      </c>
      <c r="C10" s="22" t="s">
        <v>96</v>
      </c>
      <c r="D10" s="64">
        <v>54724</v>
      </c>
      <c r="E10" s="64">
        <v>57890</v>
      </c>
      <c r="F10" s="64">
        <v>57890</v>
      </c>
      <c r="G10" s="64">
        <v>61127</v>
      </c>
    </row>
    <row r="11" spans="1:7">
      <c r="A11" s="35"/>
      <c r="B11" s="63">
        <v>2014</v>
      </c>
      <c r="C11" s="22" t="s">
        <v>97</v>
      </c>
      <c r="D11" s="29">
        <v>90228</v>
      </c>
      <c r="E11" s="29">
        <v>105063</v>
      </c>
      <c r="F11" s="29">
        <v>105315</v>
      </c>
      <c r="G11" s="29">
        <v>115786</v>
      </c>
    </row>
    <row r="12" spans="1:7">
      <c r="A12" s="35"/>
      <c r="B12" s="63">
        <v>2048</v>
      </c>
      <c r="C12" s="22" t="s">
        <v>98</v>
      </c>
      <c r="D12" s="29">
        <v>120000</v>
      </c>
      <c r="E12" s="29">
        <v>120000</v>
      </c>
      <c r="F12" s="29">
        <v>120000</v>
      </c>
      <c r="G12" s="29">
        <v>120000</v>
      </c>
    </row>
    <row r="13" spans="1:7">
      <c r="A13" s="35"/>
      <c r="B13" s="63">
        <v>2049</v>
      </c>
      <c r="C13" s="22" t="s">
        <v>99</v>
      </c>
      <c r="D13" s="29">
        <v>2091609</v>
      </c>
      <c r="E13" s="29">
        <v>2399027</v>
      </c>
      <c r="F13" s="29">
        <v>2399027</v>
      </c>
      <c r="G13" s="29">
        <v>2732665</v>
      </c>
    </row>
    <row r="14" spans="1:7">
      <c r="A14" s="35"/>
      <c r="B14" s="63">
        <v>2051</v>
      </c>
      <c r="C14" s="22" t="s">
        <v>33</v>
      </c>
      <c r="D14" s="64">
        <v>27013</v>
      </c>
      <c r="E14" s="64">
        <v>30584</v>
      </c>
      <c r="F14" s="64">
        <v>33884</v>
      </c>
      <c r="G14" s="64">
        <v>31945</v>
      </c>
    </row>
    <row r="15" spans="1:7">
      <c r="A15" s="35"/>
      <c r="B15" s="63">
        <v>2059</v>
      </c>
      <c r="C15" s="22" t="s">
        <v>37</v>
      </c>
      <c r="D15" s="29">
        <v>649</v>
      </c>
      <c r="E15" s="29">
        <v>2030</v>
      </c>
      <c r="F15" s="29">
        <v>2030</v>
      </c>
      <c r="G15" s="29">
        <v>2030</v>
      </c>
    </row>
    <row r="16" spans="1:7">
      <c r="A16" s="35"/>
      <c r="B16" s="193">
        <v>2062</v>
      </c>
      <c r="C16" s="194" t="s">
        <v>336</v>
      </c>
      <c r="D16" s="66">
        <v>0</v>
      </c>
      <c r="E16" s="66">
        <v>0</v>
      </c>
      <c r="F16" s="66">
        <v>0</v>
      </c>
      <c r="G16" s="29">
        <v>18452</v>
      </c>
    </row>
    <row r="17" spans="1:7">
      <c r="A17" s="35"/>
      <c r="B17" s="199">
        <v>2070</v>
      </c>
      <c r="C17" s="65" t="s">
        <v>38</v>
      </c>
      <c r="D17" s="66">
        <v>0</v>
      </c>
      <c r="E17" s="29">
        <v>21864</v>
      </c>
      <c r="F17" s="29">
        <v>21864</v>
      </c>
      <c r="G17" s="66">
        <v>0</v>
      </c>
    </row>
    <row r="18" spans="1:7">
      <c r="A18" s="35"/>
      <c r="B18" s="63">
        <v>2071</v>
      </c>
      <c r="C18" s="22" t="s">
        <v>100</v>
      </c>
      <c r="D18" s="29">
        <v>4099</v>
      </c>
      <c r="E18" s="29">
        <v>9660</v>
      </c>
      <c r="F18" s="29">
        <v>9660</v>
      </c>
      <c r="G18" s="29">
        <v>14810</v>
      </c>
    </row>
    <row r="19" spans="1:7">
      <c r="A19" s="35"/>
      <c r="B19" s="63">
        <v>2406</v>
      </c>
      <c r="C19" s="68" t="s">
        <v>58</v>
      </c>
      <c r="D19" s="29">
        <v>1499</v>
      </c>
      <c r="E19" s="29">
        <v>1500</v>
      </c>
      <c r="F19" s="29">
        <v>1500</v>
      </c>
      <c r="G19" s="29">
        <v>2500</v>
      </c>
    </row>
    <row r="20" spans="1:7">
      <c r="A20" s="35"/>
      <c r="B20" s="69">
        <v>2407</v>
      </c>
      <c r="C20" s="67" t="s">
        <v>101</v>
      </c>
      <c r="D20" s="29">
        <v>614</v>
      </c>
      <c r="E20" s="29">
        <v>150</v>
      </c>
      <c r="F20" s="29">
        <v>150</v>
      </c>
      <c r="G20" s="29">
        <v>150</v>
      </c>
    </row>
    <row r="21" spans="1:7" ht="27.95" customHeight="1">
      <c r="A21" s="35" t="s">
        <v>11</v>
      </c>
      <c r="B21" s="70"/>
      <c r="C21" s="25" t="s">
        <v>94</v>
      </c>
      <c r="D21" s="71">
        <f>SUM(D9:D20)</f>
        <v>2396267</v>
      </c>
      <c r="E21" s="71">
        <f>SUM(E9:E20)</f>
        <v>2753762</v>
      </c>
      <c r="F21" s="71">
        <f>SUM(F9:F20)</f>
        <v>2758214</v>
      </c>
      <c r="G21" s="71">
        <f>SUM(G9:G20)</f>
        <v>3105985</v>
      </c>
    </row>
    <row r="22" spans="1:7">
      <c r="A22" s="35"/>
      <c r="B22" s="70"/>
      <c r="C22" s="25"/>
      <c r="D22" s="72"/>
      <c r="E22" s="72"/>
      <c r="F22" s="72"/>
      <c r="G22" s="72"/>
    </row>
    <row r="23" spans="1:7" ht="27.95" customHeight="1">
      <c r="A23" s="35"/>
      <c r="B23" s="70"/>
      <c r="C23" s="25" t="s">
        <v>102</v>
      </c>
      <c r="D23" s="72"/>
      <c r="E23" s="72"/>
      <c r="F23" s="72"/>
      <c r="G23" s="72"/>
    </row>
    <row r="24" spans="1:7">
      <c r="A24" s="35"/>
      <c r="B24" s="63">
        <v>6003</v>
      </c>
      <c r="C24" s="22" t="s">
        <v>103</v>
      </c>
      <c r="D24" s="64">
        <v>644650</v>
      </c>
      <c r="E24" s="64">
        <v>786393</v>
      </c>
      <c r="F24" s="64">
        <v>786393</v>
      </c>
      <c r="G24" s="64">
        <v>1896220</v>
      </c>
    </row>
    <row r="25" spans="1:7">
      <c r="A25" s="35"/>
      <c r="B25" s="63">
        <v>6004</v>
      </c>
      <c r="C25" s="22" t="s">
        <v>104</v>
      </c>
      <c r="D25" s="64">
        <v>242731</v>
      </c>
      <c r="E25" s="64">
        <v>103605</v>
      </c>
      <c r="F25" s="64">
        <v>103605</v>
      </c>
      <c r="G25" s="64">
        <v>104147</v>
      </c>
    </row>
    <row r="26" spans="1:7" ht="27.95" customHeight="1">
      <c r="A26" s="35" t="s">
        <v>11</v>
      </c>
      <c r="B26" s="70"/>
      <c r="C26" s="25" t="s">
        <v>105</v>
      </c>
      <c r="D26" s="71">
        <f>D25+D24</f>
        <v>887381</v>
      </c>
      <c r="E26" s="71">
        <f>E25+E24</f>
        <v>889998</v>
      </c>
      <c r="F26" s="71">
        <f>F25+F24</f>
        <v>889998</v>
      </c>
      <c r="G26" s="71">
        <f>G25+G24</f>
        <v>2000367</v>
      </c>
    </row>
    <row r="27" spans="1:7">
      <c r="A27" s="35"/>
      <c r="B27" s="70"/>
      <c r="C27" s="25"/>
      <c r="D27" s="73"/>
      <c r="E27" s="73"/>
      <c r="F27" s="73"/>
      <c r="G27" s="73"/>
    </row>
    <row r="28" spans="1:7" ht="27.95" customHeight="1" thickBot="1">
      <c r="A28" s="74" t="s">
        <v>11</v>
      </c>
      <c r="B28" s="75"/>
      <c r="C28" s="53" t="s">
        <v>106</v>
      </c>
      <c r="D28" s="76">
        <f>D26+D21</f>
        <v>3283648</v>
      </c>
      <c r="E28" s="76">
        <f>E26+E21</f>
        <v>3643760</v>
      </c>
      <c r="F28" s="76">
        <f>F26+F21</f>
        <v>3648212</v>
      </c>
      <c r="G28" s="76">
        <f>G26+G21</f>
        <v>5106352</v>
      </c>
    </row>
    <row r="29" spans="1:7" ht="13.5" thickTop="1">
      <c r="A29" s="35"/>
      <c r="B29" s="70"/>
      <c r="C29" s="35"/>
      <c r="D29" s="77"/>
      <c r="E29" s="77"/>
      <c r="F29" s="77"/>
      <c r="G29" s="77"/>
    </row>
  </sheetData>
  <mergeCells count="6">
    <mergeCell ref="A2:G2"/>
    <mergeCell ref="A4:C6"/>
    <mergeCell ref="D4:D6"/>
    <mergeCell ref="E4:E6"/>
    <mergeCell ref="F4:F6"/>
    <mergeCell ref="G4:G6"/>
  </mergeCells>
  <printOptions horizontalCentered="1"/>
  <pageMargins left="1" right="0.8" top="0.75" bottom="0.91" header="0.511811023622047" footer="0.59"/>
  <pageSetup paperSize="9" firstPageNumber="19" orientation="landscape" useFirstPageNumber="1" r:id="rId1"/>
  <headerFooter scaleWithDoc="0">
    <oddFooter>&amp;C&amp;"Times New Roman,Bold"&amp;11&amp;P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syncVertical="1" syncRef="C1" transitionEvaluation="1" transitionEntry="1"/>
  <dimension ref="A1:S21"/>
  <sheetViews>
    <sheetView view="pageBreakPreview" topLeftCell="C1" zoomScaleSheetLayoutView="100" workbookViewId="0">
      <selection activeCell="D13" sqref="D13"/>
    </sheetView>
  </sheetViews>
  <sheetFormatPr defaultColWidth="9.625" defaultRowHeight="15"/>
  <cols>
    <col min="1" max="1" width="4.875" style="1" bestFit="1" customWidth="1"/>
    <col min="2" max="2" width="6" style="2" bestFit="1" customWidth="1"/>
    <col min="3" max="3" width="41.625" style="1" customWidth="1"/>
    <col min="4" max="7" width="17.625" style="123" customWidth="1"/>
    <col min="8" max="8" width="9.625" style="4" hidden="1" customWidth="1"/>
    <col min="9" max="9" width="9.75" style="3" customWidth="1"/>
    <col min="10" max="16384" width="9.625" style="3"/>
  </cols>
  <sheetData>
    <row r="1" spans="1:19">
      <c r="A1" s="35"/>
      <c r="B1" s="70"/>
      <c r="C1" s="35"/>
      <c r="D1" s="77"/>
      <c r="E1" s="77"/>
      <c r="F1" s="77"/>
      <c r="G1" s="77"/>
    </row>
    <row r="2" spans="1:19">
      <c r="A2" s="35"/>
      <c r="B2" s="70"/>
      <c r="C2" s="35"/>
      <c r="D2" s="77"/>
      <c r="E2" s="77"/>
      <c r="F2" s="77"/>
      <c r="G2" s="77"/>
    </row>
    <row r="3" spans="1:19">
      <c r="A3" s="35"/>
      <c r="B3" s="70"/>
      <c r="C3" s="35"/>
      <c r="D3" s="77"/>
      <c r="E3" s="77"/>
      <c r="F3" s="77"/>
      <c r="G3" s="77"/>
    </row>
    <row r="4" spans="1:19" ht="15" customHeight="1">
      <c r="A4" s="220" t="s">
        <v>107</v>
      </c>
      <c r="B4" s="220"/>
      <c r="C4" s="220"/>
      <c r="D4" s="220"/>
      <c r="E4" s="220"/>
      <c r="F4" s="220"/>
      <c r="G4" s="220"/>
    </row>
    <row r="5" spans="1:19" ht="15.75" thickBot="1">
      <c r="A5" s="74"/>
      <c r="B5" s="75"/>
      <c r="C5" s="74"/>
      <c r="D5" s="78"/>
      <c r="E5" s="78"/>
      <c r="F5" s="79"/>
      <c r="G5" s="9" t="s">
        <v>80</v>
      </c>
    </row>
    <row r="6" spans="1:19" ht="15.75" customHeight="1" thickTop="1">
      <c r="A6" s="206" t="s">
        <v>2</v>
      </c>
      <c r="B6" s="206"/>
      <c r="C6" s="206"/>
      <c r="D6" s="209" t="s">
        <v>337</v>
      </c>
      <c r="E6" s="209" t="s">
        <v>3</v>
      </c>
      <c r="F6" s="209" t="s">
        <v>338</v>
      </c>
      <c r="G6" s="209" t="s">
        <v>339</v>
      </c>
      <c r="H6" s="4">
        <v>1</v>
      </c>
      <c r="K6" s="5"/>
      <c r="L6" s="5"/>
      <c r="R6" s="5"/>
      <c r="S6" s="5"/>
    </row>
    <row r="7" spans="1:19">
      <c r="A7" s="221"/>
      <c r="B7" s="221"/>
      <c r="C7" s="221"/>
      <c r="D7" s="222"/>
      <c r="E7" s="222"/>
      <c r="F7" s="222"/>
      <c r="G7" s="222"/>
      <c r="H7" s="4">
        <v>1</v>
      </c>
      <c r="K7" s="5"/>
      <c r="L7" s="5"/>
    </row>
    <row r="8" spans="1:19" ht="15.75" thickBot="1">
      <c r="A8" s="208"/>
      <c r="B8" s="208"/>
      <c r="C8" s="208"/>
      <c r="D8" s="223"/>
      <c r="E8" s="223"/>
      <c r="F8" s="223"/>
      <c r="G8" s="223"/>
      <c r="H8" s="4">
        <v>1</v>
      </c>
      <c r="K8" s="5"/>
      <c r="L8" s="5"/>
    </row>
    <row r="9" spans="1:19" ht="15.75" thickTop="1">
      <c r="A9" s="80"/>
      <c r="B9" s="81"/>
      <c r="C9" s="80"/>
      <c r="D9" s="82"/>
      <c r="E9" s="82"/>
      <c r="F9" s="82"/>
      <c r="G9" s="82"/>
      <c r="H9" s="4">
        <v>1</v>
      </c>
    </row>
    <row r="10" spans="1:19" ht="15" customHeight="1">
      <c r="A10" s="35"/>
      <c r="B10" s="63" t="s">
        <v>108</v>
      </c>
      <c r="C10" s="25" t="s">
        <v>109</v>
      </c>
      <c r="D10" s="77"/>
      <c r="E10" s="77"/>
      <c r="F10" s="77"/>
      <c r="G10" s="77"/>
      <c r="H10" s="4">
        <v>1</v>
      </c>
    </row>
    <row r="11" spans="1:19" ht="15" customHeight="1">
      <c r="A11" s="35"/>
      <c r="B11" s="63">
        <v>8000</v>
      </c>
      <c r="C11" s="22" t="s">
        <v>110</v>
      </c>
      <c r="D11" s="60">
        <v>0</v>
      </c>
      <c r="E11" s="61">
        <v>10000</v>
      </c>
      <c r="F11" s="61">
        <v>10000</v>
      </c>
      <c r="G11" s="60">
        <v>0</v>
      </c>
      <c r="H11" s="4">
        <v>1</v>
      </c>
    </row>
    <row r="12" spans="1:19" ht="15" customHeight="1">
      <c r="A12" s="35" t="s">
        <v>11</v>
      </c>
      <c r="B12" s="63" t="s">
        <v>108</v>
      </c>
      <c r="C12" s="46" t="s">
        <v>109</v>
      </c>
      <c r="D12" s="83">
        <f>D11</f>
        <v>0</v>
      </c>
      <c r="E12" s="84">
        <f>E11</f>
        <v>10000</v>
      </c>
      <c r="F12" s="84">
        <f>F11</f>
        <v>10000</v>
      </c>
      <c r="G12" s="83">
        <f>G11</f>
        <v>0</v>
      </c>
      <c r="H12" s="4">
        <v>1</v>
      </c>
    </row>
    <row r="13" spans="1:19" ht="15" customHeight="1">
      <c r="A13" s="35"/>
      <c r="B13" s="70"/>
      <c r="C13" s="35"/>
      <c r="D13" s="77"/>
      <c r="E13" s="77"/>
      <c r="F13" s="60"/>
      <c r="G13" s="77"/>
      <c r="H13" s="4">
        <v>1</v>
      </c>
    </row>
    <row r="14" spans="1:19" ht="15" customHeight="1">
      <c r="A14" s="35"/>
      <c r="B14" s="70"/>
      <c r="C14" s="35"/>
      <c r="D14" s="77"/>
      <c r="E14" s="77"/>
      <c r="F14" s="77"/>
      <c r="G14" s="77"/>
      <c r="H14" s="4">
        <v>1</v>
      </c>
    </row>
    <row r="15" spans="1:19" ht="15" customHeight="1">
      <c r="A15" s="220" t="s">
        <v>111</v>
      </c>
      <c r="B15" s="220"/>
      <c r="C15" s="220"/>
      <c r="D15" s="220"/>
      <c r="E15" s="220"/>
      <c r="F15" s="220"/>
      <c r="G15" s="220"/>
      <c r="H15" s="4">
        <v>1</v>
      </c>
    </row>
    <row r="16" spans="1:19" ht="15" customHeight="1">
      <c r="A16" s="35"/>
      <c r="B16" s="70"/>
      <c r="C16" s="85"/>
      <c r="D16" s="77"/>
      <c r="E16" s="77"/>
      <c r="F16" s="77"/>
      <c r="G16" s="77"/>
      <c r="H16" s="4">
        <v>1</v>
      </c>
    </row>
    <row r="17" spans="1:8" ht="15" customHeight="1">
      <c r="A17" s="35"/>
      <c r="B17" s="63">
        <v>8000</v>
      </c>
      <c r="C17" s="35" t="s">
        <v>110</v>
      </c>
      <c r="D17" s="61">
        <v>10000</v>
      </c>
      <c r="E17" s="60">
        <v>0</v>
      </c>
      <c r="F17" s="60">
        <v>0</v>
      </c>
      <c r="G17" s="60">
        <v>0</v>
      </c>
      <c r="H17" s="4">
        <v>1</v>
      </c>
    </row>
    <row r="18" spans="1:8" ht="15" customHeight="1" thickBot="1">
      <c r="A18" s="74" t="s">
        <v>11</v>
      </c>
      <c r="B18" s="86" t="s">
        <v>108</v>
      </c>
      <c r="C18" s="87" t="s">
        <v>109</v>
      </c>
      <c r="D18" s="89">
        <f>D17</f>
        <v>10000</v>
      </c>
      <c r="E18" s="88">
        <f>E17</f>
        <v>0</v>
      </c>
      <c r="F18" s="88">
        <f>F17</f>
        <v>0</v>
      </c>
      <c r="G18" s="88">
        <f>G17</f>
        <v>0</v>
      </c>
      <c r="H18" s="4">
        <v>1</v>
      </c>
    </row>
    <row r="19" spans="1:8" ht="15.75" thickTop="1">
      <c r="A19" s="35"/>
      <c r="B19" s="70"/>
      <c r="C19" s="46"/>
      <c r="D19" s="82"/>
      <c r="E19" s="82"/>
      <c r="F19" s="82"/>
      <c r="G19" s="82"/>
    </row>
    <row r="20" spans="1:8">
      <c r="A20" s="35"/>
      <c r="B20" s="70"/>
      <c r="C20" s="81"/>
      <c r="D20" s="82"/>
      <c r="E20" s="82"/>
      <c r="F20" s="82"/>
      <c r="G20" s="82"/>
    </row>
    <row r="21" spans="1:8">
      <c r="A21" s="35"/>
      <c r="B21" s="70"/>
      <c r="C21" s="81"/>
      <c r="D21" s="82"/>
      <c r="E21" s="82"/>
      <c r="F21" s="82"/>
      <c r="G21" s="82"/>
    </row>
  </sheetData>
  <mergeCells count="7">
    <mergeCell ref="A15:G15"/>
    <mergeCell ref="A4:G4"/>
    <mergeCell ref="A6:C8"/>
    <mergeCell ref="D6:D8"/>
    <mergeCell ref="E6:E8"/>
    <mergeCell ref="F6:F8"/>
    <mergeCell ref="G6:G8"/>
  </mergeCells>
  <printOptions horizontalCentered="1"/>
  <pageMargins left="1" right="0.8" top="0.75" bottom="0.91" header="0.511811023622047" footer="0.59"/>
  <pageSetup paperSize="9" firstPageNumber="16" orientation="landscape" useFirstPageNumber="1" r:id="rId1"/>
  <headerFooter scaleWithDoc="0">
    <oddFooter>&amp;C&amp;"Times New Roman,Bold"&amp;11&amp;P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syncVertical="1" syncRef="A31" transitionEvaluation="1" transitionEntry="1" codeName="Sheet6"/>
  <dimension ref="A1:G59"/>
  <sheetViews>
    <sheetView view="pageBreakPreview" topLeftCell="A31" zoomScale="98" zoomScaleNormal="115" zoomScaleSheetLayoutView="98" workbookViewId="0">
      <selection activeCell="D75" sqref="D75"/>
    </sheetView>
  </sheetViews>
  <sheetFormatPr defaultColWidth="8.875" defaultRowHeight="12.75"/>
  <cols>
    <col min="1" max="1" width="4.875" style="1" bestFit="1" customWidth="1"/>
    <col min="2" max="2" width="6" style="2" bestFit="1" customWidth="1"/>
    <col min="3" max="3" width="41.625" style="1" customWidth="1"/>
    <col min="4" max="7" width="17.625" style="190" customWidth="1"/>
    <col min="8" max="16384" width="8.875" style="3"/>
  </cols>
  <sheetData>
    <row r="1" spans="1:7">
      <c r="A1" s="35"/>
      <c r="B1" s="70"/>
      <c r="C1" s="81"/>
      <c r="D1" s="82"/>
      <c r="E1" s="82"/>
      <c r="F1" s="82"/>
      <c r="G1" s="82"/>
    </row>
    <row r="2" spans="1:7" ht="14.25">
      <c r="A2" s="220" t="s">
        <v>112</v>
      </c>
      <c r="B2" s="220"/>
      <c r="C2" s="220"/>
      <c r="D2" s="220"/>
      <c r="E2" s="220"/>
      <c r="F2" s="220"/>
      <c r="G2" s="220"/>
    </row>
    <row r="3" spans="1:7" ht="14.25" thickBot="1">
      <c r="A3" s="74"/>
      <c r="B3" s="75"/>
      <c r="C3" s="74"/>
      <c r="D3" s="78"/>
      <c r="E3" s="78"/>
      <c r="F3" s="79"/>
      <c r="G3" s="9" t="s">
        <v>80</v>
      </c>
    </row>
    <row r="4" spans="1:7" ht="14.45" customHeight="1" thickTop="1">
      <c r="A4" s="206" t="s">
        <v>2</v>
      </c>
      <c r="B4" s="206"/>
      <c r="C4" s="206"/>
      <c r="D4" s="209" t="s">
        <v>337</v>
      </c>
      <c r="E4" s="209" t="s">
        <v>3</v>
      </c>
      <c r="F4" s="209" t="s">
        <v>338</v>
      </c>
      <c r="G4" s="209" t="s">
        <v>339</v>
      </c>
    </row>
    <row r="5" spans="1:7">
      <c r="A5" s="207"/>
      <c r="B5" s="207"/>
      <c r="C5" s="207"/>
      <c r="D5" s="210"/>
      <c r="E5" s="210"/>
      <c r="F5" s="210"/>
      <c r="G5" s="210"/>
    </row>
    <row r="6" spans="1:7" ht="13.5" thickBot="1">
      <c r="A6" s="208"/>
      <c r="B6" s="208"/>
      <c r="C6" s="208"/>
      <c r="D6" s="211"/>
      <c r="E6" s="211"/>
      <c r="F6" s="211"/>
      <c r="G6" s="211"/>
    </row>
    <row r="7" spans="1:7" ht="13.5" thickTop="1">
      <c r="A7" s="90"/>
      <c r="B7" s="90"/>
      <c r="C7" s="90"/>
      <c r="D7" s="91"/>
      <c r="E7" s="91"/>
      <c r="F7" s="91"/>
      <c r="G7" s="91"/>
    </row>
    <row r="8" spans="1:7">
      <c r="A8" s="35"/>
      <c r="B8" s="70"/>
      <c r="C8" s="25" t="s">
        <v>113</v>
      </c>
      <c r="D8" s="64"/>
      <c r="E8" s="64"/>
      <c r="F8" s="64"/>
      <c r="G8" s="64"/>
    </row>
    <row r="9" spans="1:7">
      <c r="A9" s="35"/>
      <c r="B9" s="63" t="s">
        <v>91</v>
      </c>
      <c r="C9" s="25" t="s">
        <v>114</v>
      </c>
      <c r="D9" s="64"/>
      <c r="E9" s="64"/>
      <c r="F9" s="64"/>
      <c r="G9" s="64"/>
    </row>
    <row r="10" spans="1:7">
      <c r="A10" s="35"/>
      <c r="B10" s="92" t="s">
        <v>12</v>
      </c>
      <c r="C10" s="25" t="s">
        <v>115</v>
      </c>
      <c r="D10" s="64"/>
      <c r="E10" s="64"/>
      <c r="F10" s="64"/>
      <c r="G10" s="64"/>
    </row>
    <row r="11" spans="1:7">
      <c r="A11" s="35"/>
      <c r="B11" s="63">
        <v>8009</v>
      </c>
      <c r="C11" s="22" t="s">
        <v>115</v>
      </c>
      <c r="D11" s="64">
        <v>2387854</v>
      </c>
      <c r="E11" s="64">
        <f>[7]RECEIPT!F1057</f>
        <v>2080000</v>
      </c>
      <c r="F11" s="64">
        <f>[7]RECEIPT!G1057</f>
        <v>2480000</v>
      </c>
      <c r="G11" s="64">
        <f>[7]RECEIPT!H1057</f>
        <v>2584500</v>
      </c>
    </row>
    <row r="12" spans="1:7">
      <c r="A12" s="35"/>
      <c r="B12" s="93" t="s">
        <v>17</v>
      </c>
      <c r="C12" s="22" t="s">
        <v>116</v>
      </c>
      <c r="D12" s="64"/>
      <c r="E12" s="64"/>
      <c r="F12" s="64"/>
      <c r="G12" s="64"/>
    </row>
    <row r="13" spans="1:7">
      <c r="A13" s="35"/>
      <c r="B13" s="63">
        <v>8011</v>
      </c>
      <c r="C13" s="22" t="s">
        <v>117</v>
      </c>
      <c r="D13" s="64">
        <v>37567</v>
      </c>
      <c r="E13" s="64">
        <f>[7]RECEIPT!F1065</f>
        <v>57863</v>
      </c>
      <c r="F13" s="64">
        <f>[7]RECEIPT!G1065</f>
        <v>50600</v>
      </c>
      <c r="G13" s="64">
        <f>[7]RECEIPT!H1065</f>
        <v>50600</v>
      </c>
    </row>
    <row r="14" spans="1:7">
      <c r="A14" s="35" t="s">
        <v>11</v>
      </c>
      <c r="B14" s="63" t="s">
        <v>91</v>
      </c>
      <c r="C14" s="25" t="s">
        <v>114</v>
      </c>
      <c r="D14" s="71">
        <f>SUM(D11:D13)</f>
        <v>2425421</v>
      </c>
      <c r="E14" s="71">
        <f>SUM(E11:E13)</f>
        <v>2137863</v>
      </c>
      <c r="F14" s="71">
        <f>SUM(F11:F13)</f>
        <v>2530600</v>
      </c>
      <c r="G14" s="71">
        <f>SUM(G11:G13)</f>
        <v>2635100</v>
      </c>
    </row>
    <row r="15" spans="1:7">
      <c r="A15" s="35"/>
      <c r="B15" s="70"/>
      <c r="C15" s="25"/>
      <c r="D15" s="72"/>
      <c r="E15" s="72"/>
      <c r="F15" s="72"/>
      <c r="G15" s="72"/>
    </row>
    <row r="16" spans="1:7">
      <c r="A16" s="35"/>
      <c r="B16" s="63" t="s">
        <v>118</v>
      </c>
      <c r="C16" s="25" t="s">
        <v>119</v>
      </c>
      <c r="D16" s="64"/>
      <c r="E16" s="64"/>
      <c r="F16" s="64"/>
      <c r="G16" s="64"/>
    </row>
    <row r="17" spans="1:7">
      <c r="A17" s="35"/>
      <c r="B17" s="63" t="s">
        <v>120</v>
      </c>
      <c r="C17" s="25" t="s">
        <v>121</v>
      </c>
      <c r="D17" s="64"/>
      <c r="E17" s="64"/>
      <c r="F17" s="64"/>
      <c r="G17" s="64"/>
    </row>
    <row r="18" spans="1:7">
      <c r="A18" s="35"/>
      <c r="B18" s="63">
        <v>8121</v>
      </c>
      <c r="C18" s="22" t="s">
        <v>122</v>
      </c>
      <c r="D18" s="29">
        <v>1427265</v>
      </c>
      <c r="E18" s="64">
        <f>[7]RECEIPT!F120</f>
        <v>286681</v>
      </c>
      <c r="F18" s="64">
        <f>[7]RECEIPT!G120</f>
        <v>286681</v>
      </c>
      <c r="G18" s="64">
        <f>[7]RECEIPT!H120</f>
        <v>310000</v>
      </c>
    </row>
    <row r="19" spans="1:7">
      <c r="A19" s="35" t="s">
        <v>11</v>
      </c>
      <c r="B19" s="63" t="s">
        <v>120</v>
      </c>
      <c r="C19" s="25" t="s">
        <v>121</v>
      </c>
      <c r="D19" s="94">
        <f>D18</f>
        <v>1427265</v>
      </c>
      <c r="E19" s="94">
        <f>E18</f>
        <v>286681</v>
      </c>
      <c r="F19" s="71">
        <f>F18</f>
        <v>286681</v>
      </c>
      <c r="G19" s="71">
        <f>G18</f>
        <v>310000</v>
      </c>
    </row>
    <row r="20" spans="1:7">
      <c r="A20" s="35"/>
      <c r="B20" s="63"/>
      <c r="C20" s="25"/>
      <c r="D20" s="64"/>
      <c r="E20" s="64"/>
      <c r="F20" s="64"/>
      <c r="G20" s="64"/>
    </row>
    <row r="21" spans="1:7">
      <c r="A21" s="35"/>
      <c r="B21" s="63" t="s">
        <v>123</v>
      </c>
      <c r="C21" s="25" t="s">
        <v>124</v>
      </c>
      <c r="D21" s="64"/>
      <c r="E21" s="64"/>
      <c r="F21" s="64"/>
      <c r="G21" s="64"/>
    </row>
    <row r="22" spans="1:7">
      <c r="A22" s="35"/>
      <c r="B22" s="63">
        <v>8222</v>
      </c>
      <c r="C22" s="22" t="s">
        <v>125</v>
      </c>
      <c r="D22" s="64">
        <v>272271</v>
      </c>
      <c r="E22" s="64">
        <f>[7]RECEIPT!F1073</f>
        <v>120000</v>
      </c>
      <c r="F22" s="64">
        <f>[7]RECEIPT!G1073</f>
        <v>395200</v>
      </c>
      <c r="G22" s="64">
        <f>[7]RECEIPT!H1073</f>
        <v>120000</v>
      </c>
    </row>
    <row r="23" spans="1:7">
      <c r="A23" s="35"/>
      <c r="B23" s="63">
        <v>8235</v>
      </c>
      <c r="C23" s="22" t="s">
        <v>126</v>
      </c>
      <c r="D23" s="64">
        <v>592012</v>
      </c>
      <c r="E23" s="64">
        <f>[7]RECEIPT!F1081</f>
        <v>700000</v>
      </c>
      <c r="F23" s="64">
        <f>[7]RECEIPT!G1081</f>
        <v>1285979</v>
      </c>
      <c r="G23" s="64">
        <f>[7]RECEIPT!H1081</f>
        <v>750000</v>
      </c>
    </row>
    <row r="24" spans="1:7">
      <c r="A24" s="35" t="s">
        <v>11</v>
      </c>
      <c r="B24" s="63" t="s">
        <v>123</v>
      </c>
      <c r="C24" s="25" t="s">
        <v>124</v>
      </c>
      <c r="D24" s="71">
        <f>SUM(D22:D23)</f>
        <v>864283</v>
      </c>
      <c r="E24" s="71">
        <f>SUM(E22:E23)</f>
        <v>820000</v>
      </c>
      <c r="F24" s="71">
        <f>SUM(F22:F23)</f>
        <v>1681179</v>
      </c>
      <c r="G24" s="71">
        <f>SUM(G22:G23)</f>
        <v>870000</v>
      </c>
    </row>
    <row r="25" spans="1:7">
      <c r="A25" s="80" t="s">
        <v>11</v>
      </c>
      <c r="B25" s="95" t="s">
        <v>118</v>
      </c>
      <c r="C25" s="46" t="s">
        <v>119</v>
      </c>
      <c r="D25" s="71">
        <f>D24+D19</f>
        <v>2291548</v>
      </c>
      <c r="E25" s="71">
        <f>E24+E19</f>
        <v>1106681</v>
      </c>
      <c r="F25" s="71">
        <f>F24+F19</f>
        <v>1967860</v>
      </c>
      <c r="G25" s="71">
        <f>G24+G19</f>
        <v>1180000</v>
      </c>
    </row>
    <row r="26" spans="1:7">
      <c r="A26" s="35"/>
      <c r="B26" s="70"/>
      <c r="C26" s="46"/>
      <c r="D26" s="72"/>
      <c r="E26" s="72"/>
      <c r="F26" s="72"/>
      <c r="G26" s="72"/>
    </row>
    <row r="27" spans="1:7">
      <c r="A27" s="35"/>
      <c r="B27" s="63" t="s">
        <v>127</v>
      </c>
      <c r="C27" s="25" t="s">
        <v>128</v>
      </c>
      <c r="D27" s="64"/>
      <c r="E27" s="64"/>
      <c r="F27" s="64"/>
      <c r="G27" s="64"/>
    </row>
    <row r="28" spans="1:7">
      <c r="A28" s="35"/>
      <c r="B28" s="63" t="s">
        <v>6</v>
      </c>
      <c r="C28" s="25" t="s">
        <v>129</v>
      </c>
      <c r="D28" s="64"/>
      <c r="E28" s="64"/>
      <c r="F28" s="64"/>
      <c r="G28" s="64"/>
    </row>
    <row r="29" spans="1:7">
      <c r="A29" s="35"/>
      <c r="B29" s="63">
        <v>8342</v>
      </c>
      <c r="C29" s="22" t="s">
        <v>130</v>
      </c>
      <c r="D29" s="72">
        <v>294713</v>
      </c>
      <c r="E29" s="64">
        <f>[7]RECEIPT!F129</f>
        <v>370000</v>
      </c>
      <c r="F29" s="64">
        <f>[7]RECEIPT!G129</f>
        <v>370000</v>
      </c>
      <c r="G29" s="64">
        <f>[7]RECEIPT!H129</f>
        <v>485000</v>
      </c>
    </row>
    <row r="30" spans="1:7">
      <c r="A30" s="35"/>
      <c r="B30" s="70"/>
      <c r="C30" s="25"/>
      <c r="D30" s="64"/>
      <c r="E30" s="64"/>
      <c r="F30" s="64"/>
      <c r="G30" s="64"/>
    </row>
    <row r="31" spans="1:7">
      <c r="A31" s="80"/>
      <c r="B31" s="95" t="s">
        <v>12</v>
      </c>
      <c r="C31" s="46" t="s">
        <v>131</v>
      </c>
      <c r="D31" s="72"/>
      <c r="E31" s="72"/>
      <c r="F31" s="72"/>
      <c r="G31" s="72"/>
    </row>
    <row r="32" spans="1:7">
      <c r="A32" s="80"/>
      <c r="B32" s="95">
        <v>8443</v>
      </c>
      <c r="C32" s="44" t="s">
        <v>132</v>
      </c>
      <c r="D32" s="72">
        <v>594241</v>
      </c>
      <c r="E32" s="64">
        <f>[7]RECEIPT!F1098</f>
        <v>687984</v>
      </c>
      <c r="F32" s="64">
        <f>[7]RECEIPT!G1098</f>
        <v>687984</v>
      </c>
      <c r="G32" s="64">
        <f>[7]RECEIPT!H1098</f>
        <v>8454241</v>
      </c>
    </row>
    <row r="33" spans="1:7">
      <c r="A33" s="80"/>
      <c r="B33" s="95">
        <v>8449</v>
      </c>
      <c r="C33" s="44" t="s">
        <v>130</v>
      </c>
      <c r="D33" s="49">
        <v>0</v>
      </c>
      <c r="E33" s="49">
        <f>[7]RECEIPT!F1101</f>
        <v>0</v>
      </c>
      <c r="F33" s="49">
        <f>[7]RECEIPT!G1101</f>
        <v>0</v>
      </c>
      <c r="G33" s="72">
        <f>[7]RECEIPT!H1101</f>
        <v>40000</v>
      </c>
    </row>
    <row r="34" spans="1:7">
      <c r="A34" s="96" t="s">
        <v>11</v>
      </c>
      <c r="B34" s="97" t="s">
        <v>127</v>
      </c>
      <c r="C34" s="33" t="s">
        <v>128</v>
      </c>
      <c r="D34" s="71">
        <f>D32+D29+D33</f>
        <v>888954</v>
      </c>
      <c r="E34" s="71">
        <f>E32+E29+E33</f>
        <v>1057984</v>
      </c>
      <c r="F34" s="71">
        <f>F32+F29+F33</f>
        <v>1057984</v>
      </c>
      <c r="G34" s="71">
        <f>G32+G29+G33</f>
        <v>8979241</v>
      </c>
    </row>
    <row r="35" spans="1:7" ht="9" customHeight="1">
      <c r="A35" s="80"/>
      <c r="B35" s="81"/>
      <c r="C35" s="80"/>
      <c r="D35" s="72"/>
      <c r="E35" s="72"/>
      <c r="F35" s="72"/>
      <c r="G35" s="72"/>
    </row>
    <row r="36" spans="1:7">
      <c r="A36" s="80"/>
      <c r="B36" s="95" t="s">
        <v>133</v>
      </c>
      <c r="C36" s="46" t="s">
        <v>134</v>
      </c>
      <c r="D36" s="72"/>
      <c r="E36" s="72"/>
      <c r="F36" s="72"/>
      <c r="G36" s="72"/>
    </row>
    <row r="37" spans="1:7">
      <c r="A37" s="80"/>
      <c r="B37" s="95" t="s">
        <v>12</v>
      </c>
      <c r="C37" s="46" t="s">
        <v>135</v>
      </c>
      <c r="D37" s="72"/>
      <c r="E37" s="72"/>
      <c r="F37" s="72"/>
      <c r="G37" s="72"/>
    </row>
    <row r="38" spans="1:7">
      <c r="A38" s="80"/>
      <c r="B38" s="95">
        <v>8658</v>
      </c>
      <c r="C38" s="44" t="s">
        <v>136</v>
      </c>
      <c r="D38" s="72">
        <v>12504</v>
      </c>
      <c r="E38" s="64">
        <f>[7]RECEIPT!F1109</f>
        <v>25539</v>
      </c>
      <c r="F38" s="64">
        <f>[7]RECEIPT!G1109</f>
        <v>25539</v>
      </c>
      <c r="G38" s="64">
        <f>[7]RECEIPT!H1109</f>
        <v>12552</v>
      </c>
    </row>
    <row r="39" spans="1:7">
      <c r="A39" s="80"/>
      <c r="B39" s="95"/>
      <c r="C39" s="44"/>
      <c r="D39" s="72"/>
      <c r="E39" s="64"/>
      <c r="F39" s="64"/>
      <c r="G39" s="64"/>
    </row>
    <row r="40" spans="1:7">
      <c r="A40" s="35"/>
      <c r="B40" s="99" t="s">
        <v>17</v>
      </c>
      <c r="C40" s="25" t="s">
        <v>116</v>
      </c>
      <c r="D40" s="64"/>
      <c r="E40" s="64"/>
      <c r="F40" s="64"/>
      <c r="G40" s="64"/>
    </row>
    <row r="41" spans="1:7">
      <c r="A41" s="35"/>
      <c r="B41" s="63">
        <v>8670</v>
      </c>
      <c r="C41" s="22" t="s">
        <v>137</v>
      </c>
      <c r="D41" s="64">
        <v>26148298</v>
      </c>
      <c r="E41" s="64">
        <f>[7]RECEIPT!F1114</f>
        <v>23795048</v>
      </c>
      <c r="F41" s="64">
        <f>[7]RECEIPT!G1114</f>
        <v>23795048</v>
      </c>
      <c r="G41" s="64">
        <f>[7]RECEIPT!H1114</f>
        <v>26148298</v>
      </c>
    </row>
    <row r="42" spans="1:7">
      <c r="A42" s="35"/>
      <c r="B42" s="63">
        <v>8671</v>
      </c>
      <c r="C42" s="22" t="s">
        <v>138</v>
      </c>
      <c r="D42" s="64">
        <v>2470</v>
      </c>
      <c r="E42" s="64">
        <f>[7]RECEIPT!F1117</f>
        <v>51668</v>
      </c>
      <c r="F42" s="64">
        <f>[7]RECEIPT!G1117</f>
        <v>51668</v>
      </c>
      <c r="G42" s="64">
        <f>[7]RECEIPT!H1117</f>
        <v>2470</v>
      </c>
    </row>
    <row r="43" spans="1:7">
      <c r="A43" s="35"/>
      <c r="B43" s="63">
        <v>8672</v>
      </c>
      <c r="C43" s="22" t="s">
        <v>139</v>
      </c>
      <c r="D43" s="64">
        <v>86</v>
      </c>
      <c r="E43" s="64">
        <f>[7]RECEIPT!F1121</f>
        <v>111</v>
      </c>
      <c r="F43" s="64">
        <f>[7]RECEIPT!G1121</f>
        <v>111</v>
      </c>
      <c r="G43" s="64">
        <f>[7]RECEIPT!H1121</f>
        <v>86</v>
      </c>
    </row>
    <row r="44" spans="1:7">
      <c r="A44" s="35"/>
      <c r="B44" s="63">
        <v>8673</v>
      </c>
      <c r="C44" s="22" t="s">
        <v>140</v>
      </c>
      <c r="D44" s="64">
        <v>24200000</v>
      </c>
      <c r="E44" s="64">
        <f>[7]RECEIPT!F1125</f>
        <v>16400000</v>
      </c>
      <c r="F44" s="64">
        <f>[7]RECEIPT!G1125</f>
        <v>16400000</v>
      </c>
      <c r="G44" s="64">
        <f>[7]RECEIPT!H1125</f>
        <v>16400000</v>
      </c>
    </row>
    <row r="45" spans="1:7">
      <c r="A45" s="35"/>
      <c r="B45" s="100">
        <v>8680</v>
      </c>
      <c r="C45" s="101" t="s">
        <v>141</v>
      </c>
      <c r="D45" s="66">
        <f>[7]RECEIPT!E143</f>
        <v>0</v>
      </c>
      <c r="E45" s="64" t="str">
        <f>[7]RECEIPT!F143</f>
        <v>-</v>
      </c>
      <c r="F45" s="64" t="str">
        <f>[7]RECEIPT!G143</f>
        <v>-</v>
      </c>
      <c r="G45" s="64" t="str">
        <f>[7]RECEIPT!H143</f>
        <v>-</v>
      </c>
    </row>
    <row r="46" spans="1:7">
      <c r="A46" s="35" t="s">
        <v>11</v>
      </c>
      <c r="B46" s="63" t="s">
        <v>133</v>
      </c>
      <c r="C46" s="25" t="s">
        <v>134</v>
      </c>
      <c r="D46" s="71">
        <f>SUM(D38:D45)</f>
        <v>50363358</v>
      </c>
      <c r="E46" s="71">
        <f>SUM(E38:E44)</f>
        <v>40272366</v>
      </c>
      <c r="F46" s="71">
        <f>SUM(F38:F44)</f>
        <v>40272366</v>
      </c>
      <c r="G46" s="71">
        <f>SUM(G38:G44)</f>
        <v>42563406</v>
      </c>
    </row>
    <row r="47" spans="1:7">
      <c r="A47" s="35"/>
      <c r="B47" s="63"/>
      <c r="C47" s="25"/>
      <c r="D47" s="72"/>
      <c r="E47" s="72"/>
      <c r="F47" s="72"/>
      <c r="G47" s="72"/>
    </row>
    <row r="48" spans="1:7">
      <c r="A48" s="35"/>
      <c r="B48" s="63" t="s">
        <v>142</v>
      </c>
      <c r="C48" s="25" t="s">
        <v>143</v>
      </c>
      <c r="D48" s="64"/>
      <c r="E48" s="64"/>
      <c r="F48" s="64"/>
      <c r="G48" s="64"/>
    </row>
    <row r="49" spans="1:7" ht="25.5">
      <c r="A49" s="35"/>
      <c r="B49" s="63">
        <v>8782</v>
      </c>
      <c r="C49" s="22" t="s">
        <v>342</v>
      </c>
      <c r="D49" s="102">
        <v>15468810</v>
      </c>
      <c r="E49" s="64">
        <f>[7]RECEIPT!F1136</f>
        <v>12361059</v>
      </c>
      <c r="F49" s="64">
        <f>[7]RECEIPT!G1136</f>
        <v>12361060</v>
      </c>
      <c r="G49" s="64">
        <f>[7]RECEIPT!H1136</f>
        <v>15468810</v>
      </c>
    </row>
    <row r="50" spans="1:7">
      <c r="A50" s="35" t="s">
        <v>11</v>
      </c>
      <c r="B50" s="63" t="s">
        <v>142</v>
      </c>
      <c r="C50" s="25" t="s">
        <v>143</v>
      </c>
      <c r="D50" s="71">
        <f>SUM(D49:D49)</f>
        <v>15468810</v>
      </c>
      <c r="E50" s="71">
        <f>SUM(E49:E49)</f>
        <v>12361059</v>
      </c>
      <c r="F50" s="71">
        <f>SUM(F49:F49)</f>
        <v>12361060</v>
      </c>
      <c r="G50" s="71">
        <f>SUM(G49:G49)</f>
        <v>15468810</v>
      </c>
    </row>
    <row r="51" spans="1:7">
      <c r="A51" s="35" t="s">
        <v>11</v>
      </c>
      <c r="B51" s="63" t="s">
        <v>144</v>
      </c>
      <c r="C51" s="25" t="s">
        <v>145</v>
      </c>
      <c r="D51" s="103">
        <f>D50+D46+D34+D25+D14</f>
        <v>71438091</v>
      </c>
      <c r="E51" s="103">
        <f>E50+E46+E34+E25+E14</f>
        <v>56935953</v>
      </c>
      <c r="F51" s="103">
        <f>F50+F46+F34+F25+F14</f>
        <v>58189870</v>
      </c>
      <c r="G51" s="103">
        <f>G50+G46+G34+G25+G14</f>
        <v>70826557</v>
      </c>
    </row>
    <row r="52" spans="1:7">
      <c r="A52" s="35" t="s">
        <v>11</v>
      </c>
      <c r="B52" s="70"/>
      <c r="C52" s="25" t="s">
        <v>343</v>
      </c>
      <c r="D52" s="104">
        <v>117674898</v>
      </c>
      <c r="E52" s="104">
        <v>122651409</v>
      </c>
      <c r="F52" s="104">
        <v>124564327</v>
      </c>
      <c r="G52" s="104">
        <v>125860403</v>
      </c>
    </row>
    <row r="53" spans="1:7">
      <c r="A53" s="35"/>
      <c r="B53" s="70"/>
      <c r="C53" s="25"/>
      <c r="D53" s="105"/>
      <c r="E53" s="105"/>
      <c r="F53" s="105"/>
      <c r="G53" s="105"/>
    </row>
    <row r="54" spans="1:7">
      <c r="A54" s="35"/>
      <c r="B54" s="63" t="s">
        <v>146</v>
      </c>
      <c r="C54" s="25" t="s">
        <v>147</v>
      </c>
      <c r="D54" s="103"/>
      <c r="E54" s="103"/>
      <c r="F54" s="103"/>
      <c r="G54" s="103"/>
    </row>
    <row r="55" spans="1:7">
      <c r="A55" s="35"/>
      <c r="B55" s="63">
        <v>8999</v>
      </c>
      <c r="C55" s="25" t="s">
        <v>148</v>
      </c>
      <c r="D55" s="103">
        <v>653648</v>
      </c>
      <c r="E55" s="103">
        <v>652989</v>
      </c>
      <c r="F55" s="103">
        <v>2706045</v>
      </c>
      <c r="G55" s="103">
        <v>2398583</v>
      </c>
    </row>
    <row r="56" spans="1:7" ht="13.5" thickBot="1">
      <c r="A56" s="74"/>
      <c r="B56" s="75"/>
      <c r="C56" s="53" t="s">
        <v>149</v>
      </c>
      <c r="D56" s="106">
        <f>D55+D52</f>
        <v>118328546</v>
      </c>
      <c r="E56" s="106">
        <f>E55+E52</f>
        <v>123304398</v>
      </c>
      <c r="F56" s="106">
        <f>F55+F52</f>
        <v>127270372</v>
      </c>
      <c r="G56" s="106">
        <f>G55+G52</f>
        <v>128258986</v>
      </c>
    </row>
    <row r="57" spans="1:7" ht="13.5" thickTop="1">
      <c r="A57" s="35"/>
      <c r="B57" s="70"/>
      <c r="C57" s="35"/>
      <c r="D57" s="77"/>
      <c r="E57" s="77"/>
      <c r="F57" s="77"/>
      <c r="G57" s="77"/>
    </row>
    <row r="58" spans="1:7">
      <c r="A58" s="35"/>
      <c r="B58" s="70"/>
      <c r="C58" s="35"/>
      <c r="D58" s="77"/>
      <c r="E58" s="77"/>
      <c r="F58" s="77"/>
      <c r="G58" s="77"/>
    </row>
    <row r="59" spans="1:7">
      <c r="A59" s="35"/>
      <c r="B59" s="70"/>
      <c r="C59" s="35"/>
      <c r="D59" s="77"/>
      <c r="E59" s="77"/>
      <c r="F59" s="77"/>
      <c r="G59" s="77"/>
    </row>
  </sheetData>
  <mergeCells count="6">
    <mergeCell ref="A2:G2"/>
    <mergeCell ref="A4:C6"/>
    <mergeCell ref="D4:D6"/>
    <mergeCell ref="E4:E6"/>
    <mergeCell ref="F4:F6"/>
    <mergeCell ref="G4:G6"/>
  </mergeCells>
  <printOptions horizontalCentered="1"/>
  <pageMargins left="1" right="0.8" top="0.75" bottom="0.91" header="0.511811023622047" footer="0.59"/>
  <pageSetup paperSize="9" firstPageNumber="19" orientation="landscape" useFirstPageNumber="1" r:id="rId1"/>
  <headerFooter scaleWithDoc="0">
    <oddFooter>&amp;C&amp;"Times New Roman,Bold"&amp;11&amp;P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syncVertical="1" syncRef="A1" transitionEvaluation="1" transitionEntry="1" codeName="Sheet2"/>
  <dimension ref="A1:G356"/>
  <sheetViews>
    <sheetView tabSelected="1" view="pageBreakPreview" zoomScale="95" zoomScaleNormal="115" zoomScaleSheetLayoutView="95" workbookViewId="0">
      <selection activeCell="C103" sqref="C103"/>
    </sheetView>
  </sheetViews>
  <sheetFormatPr defaultColWidth="8.875" defaultRowHeight="12.75"/>
  <cols>
    <col min="1" max="1" width="4.875" style="1" bestFit="1" customWidth="1"/>
    <col min="2" max="2" width="6" style="2" bestFit="1" customWidth="1"/>
    <col min="3" max="3" width="41.625" style="1" customWidth="1"/>
    <col min="4" max="7" width="17.625" style="190" customWidth="1"/>
    <col min="8" max="16384" width="8.875" style="3"/>
  </cols>
  <sheetData>
    <row r="1" spans="1:7">
      <c r="A1" s="35"/>
      <c r="B1" s="70"/>
      <c r="C1" s="35"/>
      <c r="D1" s="77"/>
      <c r="E1" s="77"/>
      <c r="F1" s="77"/>
      <c r="G1" s="77"/>
    </row>
    <row r="2" spans="1:7" ht="14.25">
      <c r="A2" s="220" t="s">
        <v>150</v>
      </c>
      <c r="B2" s="220"/>
      <c r="C2" s="220"/>
      <c r="D2" s="220"/>
      <c r="E2" s="220"/>
      <c r="F2" s="220"/>
      <c r="G2" s="220"/>
    </row>
    <row r="3" spans="1:7" ht="14.25" thickBot="1">
      <c r="A3" s="74"/>
      <c r="B3" s="75"/>
      <c r="C3" s="74"/>
      <c r="D3" s="78"/>
      <c r="E3" s="78"/>
      <c r="F3" s="79"/>
      <c r="G3" s="9" t="s">
        <v>80</v>
      </c>
    </row>
    <row r="4" spans="1:7" ht="14.45" customHeight="1" thickTop="1">
      <c r="A4" s="206" t="s">
        <v>2</v>
      </c>
      <c r="B4" s="206"/>
      <c r="C4" s="206"/>
      <c r="D4" s="209" t="s">
        <v>337</v>
      </c>
      <c r="E4" s="209" t="s">
        <v>3</v>
      </c>
      <c r="F4" s="209" t="s">
        <v>338</v>
      </c>
      <c r="G4" s="209" t="s">
        <v>339</v>
      </c>
    </row>
    <row r="5" spans="1:7">
      <c r="A5" s="207"/>
      <c r="B5" s="207"/>
      <c r="C5" s="207"/>
      <c r="D5" s="210"/>
      <c r="E5" s="210"/>
      <c r="F5" s="210"/>
      <c r="G5" s="210"/>
    </row>
    <row r="6" spans="1:7" ht="13.5" thickBot="1">
      <c r="A6" s="208"/>
      <c r="B6" s="208"/>
      <c r="C6" s="208"/>
      <c r="D6" s="211"/>
      <c r="E6" s="211"/>
      <c r="F6" s="211"/>
      <c r="G6" s="211"/>
    </row>
    <row r="7" spans="1:7" ht="13.5" thickTop="1">
      <c r="A7" s="80"/>
      <c r="B7" s="81"/>
      <c r="C7" s="80"/>
      <c r="D7" s="82"/>
      <c r="E7" s="82"/>
      <c r="F7" s="82"/>
      <c r="G7" s="107"/>
    </row>
    <row r="8" spans="1:7">
      <c r="A8" s="35"/>
      <c r="B8" s="70"/>
      <c r="C8" s="25" t="s">
        <v>151</v>
      </c>
      <c r="D8" s="77"/>
      <c r="E8" s="77"/>
      <c r="F8" s="77"/>
      <c r="G8" s="77"/>
    </row>
    <row r="9" spans="1:7">
      <c r="A9" s="35"/>
      <c r="B9" s="63" t="s">
        <v>91</v>
      </c>
      <c r="C9" s="25" t="s">
        <v>114</v>
      </c>
      <c r="D9" s="64"/>
      <c r="E9" s="64"/>
      <c r="F9" s="64"/>
      <c r="G9" s="64"/>
    </row>
    <row r="10" spans="1:7">
      <c r="A10" s="35"/>
      <c r="B10" s="63" t="s">
        <v>12</v>
      </c>
      <c r="C10" s="25" t="s">
        <v>152</v>
      </c>
      <c r="D10" s="64"/>
      <c r="E10" s="64"/>
      <c r="F10" s="64"/>
      <c r="G10" s="64"/>
    </row>
    <row r="11" spans="1:7">
      <c r="A11" s="35"/>
      <c r="B11" s="63">
        <v>8009</v>
      </c>
      <c r="C11" s="22" t="s">
        <v>115</v>
      </c>
      <c r="D11" s="29">
        <v>1794451</v>
      </c>
      <c r="E11" s="29">
        <v>2080000</v>
      </c>
      <c r="F11" s="29">
        <v>2390000</v>
      </c>
      <c r="G11" s="29">
        <f>2390000-160000+200</f>
        <v>2230200</v>
      </c>
    </row>
    <row r="12" spans="1:7">
      <c r="A12" s="35"/>
      <c r="B12" s="63">
        <v>8011</v>
      </c>
      <c r="C12" s="22" t="s">
        <v>117</v>
      </c>
      <c r="D12" s="66"/>
      <c r="E12" s="66"/>
      <c r="F12" s="66"/>
      <c r="G12" s="66"/>
    </row>
    <row r="13" spans="1:7">
      <c r="A13" s="35"/>
      <c r="B13" s="70">
        <v>107</v>
      </c>
      <c r="C13" s="22" t="s">
        <v>153</v>
      </c>
      <c r="D13" s="66"/>
      <c r="E13" s="66"/>
      <c r="F13" s="66"/>
      <c r="G13" s="66"/>
    </row>
    <row r="14" spans="1:7">
      <c r="A14" s="35"/>
      <c r="B14" s="108">
        <v>1</v>
      </c>
      <c r="C14" s="22" t="s">
        <v>154</v>
      </c>
      <c r="D14" s="66">
        <v>0</v>
      </c>
      <c r="E14" s="29">
        <v>5620</v>
      </c>
      <c r="F14" s="29">
        <v>4750</v>
      </c>
      <c r="G14" s="29">
        <v>4750</v>
      </c>
    </row>
    <row r="15" spans="1:7">
      <c r="A15" s="35"/>
      <c r="B15" s="108">
        <v>2</v>
      </c>
      <c r="C15" s="22" t="s">
        <v>155</v>
      </c>
      <c r="D15" s="29">
        <v>16022</v>
      </c>
      <c r="E15" s="29">
        <v>12299</v>
      </c>
      <c r="F15" s="29">
        <v>16950</v>
      </c>
      <c r="G15" s="29">
        <v>16950</v>
      </c>
    </row>
    <row r="16" spans="1:7">
      <c r="A16" s="35" t="s">
        <v>11</v>
      </c>
      <c r="B16" s="63" t="s">
        <v>91</v>
      </c>
      <c r="C16" s="25" t="s">
        <v>114</v>
      </c>
      <c r="D16" s="94">
        <f>SUM(D10:D15)</f>
        <v>1810473</v>
      </c>
      <c r="E16" s="94">
        <f>SUM(E10:E15)</f>
        <v>2097919</v>
      </c>
      <c r="F16" s="94">
        <f>SUM(F10:F15)</f>
        <v>2411700</v>
      </c>
      <c r="G16" s="94">
        <f>SUM(G10:G15)</f>
        <v>2251900</v>
      </c>
    </row>
    <row r="17" spans="1:7">
      <c r="A17" s="35"/>
      <c r="B17" s="70"/>
      <c r="C17" s="25"/>
      <c r="D17" s="72"/>
      <c r="E17" s="72"/>
      <c r="F17" s="72"/>
      <c r="G17" s="72"/>
    </row>
    <row r="18" spans="1:7">
      <c r="A18" s="35"/>
      <c r="B18" s="63" t="s">
        <v>118</v>
      </c>
      <c r="C18" s="25" t="s">
        <v>119</v>
      </c>
      <c r="D18" s="64"/>
      <c r="E18" s="64"/>
      <c r="F18" s="64"/>
      <c r="G18" s="64"/>
    </row>
    <row r="19" spans="1:7">
      <c r="A19" s="35"/>
      <c r="B19" s="63" t="s">
        <v>120</v>
      </c>
      <c r="C19" s="25" t="s">
        <v>121</v>
      </c>
      <c r="D19" s="64"/>
      <c r="E19" s="64"/>
      <c r="F19" s="64"/>
      <c r="G19" s="64"/>
    </row>
    <row r="20" spans="1:7">
      <c r="A20" s="35"/>
      <c r="B20" s="63">
        <v>8121</v>
      </c>
      <c r="C20" s="22" t="s">
        <v>122</v>
      </c>
      <c r="D20" s="29">
        <v>1453346</v>
      </c>
      <c r="E20" s="29">
        <v>440000</v>
      </c>
      <c r="F20" s="29">
        <v>440000</v>
      </c>
      <c r="G20" s="29">
        <v>310000</v>
      </c>
    </row>
    <row r="21" spans="1:7">
      <c r="A21" s="35" t="s">
        <v>11</v>
      </c>
      <c r="B21" s="63" t="s">
        <v>120</v>
      </c>
      <c r="C21" s="25" t="s">
        <v>121</v>
      </c>
      <c r="D21" s="94">
        <f>D20</f>
        <v>1453346</v>
      </c>
      <c r="E21" s="94">
        <f>E20</f>
        <v>440000</v>
      </c>
      <c r="F21" s="94">
        <f>F20</f>
        <v>440000</v>
      </c>
      <c r="G21" s="94">
        <f>G20</f>
        <v>310000</v>
      </c>
    </row>
    <row r="22" spans="1:7">
      <c r="A22" s="35"/>
      <c r="B22" s="63"/>
      <c r="C22" s="25"/>
      <c r="D22" s="109"/>
      <c r="E22" s="72"/>
      <c r="F22" s="109"/>
      <c r="G22" s="72"/>
    </row>
    <row r="23" spans="1:7">
      <c r="A23" s="35"/>
      <c r="B23" s="63" t="s">
        <v>123</v>
      </c>
      <c r="C23" s="25" t="s">
        <v>124</v>
      </c>
      <c r="D23" s="64"/>
      <c r="E23" s="64"/>
      <c r="F23" s="64"/>
      <c r="G23" s="64"/>
    </row>
    <row r="24" spans="1:7">
      <c r="A24" s="35"/>
      <c r="B24" s="63">
        <v>8222</v>
      </c>
      <c r="C24" s="22" t="s">
        <v>156</v>
      </c>
      <c r="D24" s="64"/>
      <c r="E24" s="64"/>
      <c r="F24" s="64"/>
      <c r="G24" s="64"/>
    </row>
    <row r="25" spans="1:7">
      <c r="A25" s="35"/>
      <c r="B25" s="108">
        <v>1</v>
      </c>
      <c r="C25" s="22" t="s">
        <v>157</v>
      </c>
      <c r="D25" s="64"/>
      <c r="E25" s="64"/>
      <c r="F25" s="64"/>
      <c r="G25" s="64"/>
    </row>
    <row r="26" spans="1:7">
      <c r="A26" s="80"/>
      <c r="B26" s="110">
        <v>101</v>
      </c>
      <c r="C26" s="44" t="s">
        <v>156</v>
      </c>
      <c r="D26" s="49">
        <v>0</v>
      </c>
      <c r="E26" s="49">
        <v>0</v>
      </c>
      <c r="F26" s="49">
        <v>0</v>
      </c>
      <c r="G26" s="49">
        <v>0</v>
      </c>
    </row>
    <row r="27" spans="1:7">
      <c r="A27" s="80"/>
      <c r="B27" s="110">
        <v>2</v>
      </c>
      <c r="C27" s="44" t="s">
        <v>344</v>
      </c>
      <c r="D27" s="49"/>
      <c r="E27" s="49"/>
      <c r="F27" s="49"/>
      <c r="G27" s="49"/>
    </row>
    <row r="28" spans="1:7">
      <c r="A28" s="80"/>
      <c r="B28" s="110">
        <v>101</v>
      </c>
      <c r="C28" s="44" t="s">
        <v>344</v>
      </c>
      <c r="D28" s="109">
        <v>272271</v>
      </c>
      <c r="E28" s="109">
        <v>120000</v>
      </c>
      <c r="F28" s="109">
        <v>395200</v>
      </c>
      <c r="G28" s="109">
        <v>120000</v>
      </c>
    </row>
    <row r="29" spans="1:7">
      <c r="A29" s="80"/>
      <c r="B29" s="110"/>
      <c r="C29" s="44"/>
      <c r="D29" s="49"/>
      <c r="E29" s="49"/>
      <c r="F29" s="49"/>
      <c r="G29" s="49"/>
    </row>
    <row r="30" spans="1:7">
      <c r="A30" s="80"/>
      <c r="B30" s="95">
        <v>8235</v>
      </c>
      <c r="C30" s="44" t="s">
        <v>126</v>
      </c>
      <c r="D30" s="49"/>
      <c r="E30" s="49"/>
      <c r="F30" s="49"/>
      <c r="G30" s="49"/>
    </row>
    <row r="31" spans="1:7">
      <c r="A31" s="80"/>
      <c r="B31" s="81">
        <v>117</v>
      </c>
      <c r="C31" s="44" t="s">
        <v>158</v>
      </c>
      <c r="D31" s="49"/>
      <c r="E31" s="49"/>
      <c r="F31" s="49"/>
      <c r="G31" s="49"/>
    </row>
    <row r="32" spans="1:7">
      <c r="A32" s="80"/>
      <c r="B32" s="81">
        <v>120</v>
      </c>
      <c r="C32" s="44" t="s">
        <v>345</v>
      </c>
      <c r="D32" s="109">
        <v>20000</v>
      </c>
      <c r="E32" s="109">
        <v>20000</v>
      </c>
      <c r="F32" s="109">
        <v>20000</v>
      </c>
      <c r="G32" s="109">
        <v>20000</v>
      </c>
    </row>
    <row r="33" spans="1:7">
      <c r="A33" s="80"/>
      <c r="B33" s="81">
        <v>200</v>
      </c>
      <c r="C33" s="44" t="s">
        <v>159</v>
      </c>
      <c r="D33" s="72"/>
      <c r="E33" s="49"/>
      <c r="F33" s="49"/>
      <c r="G33" s="49"/>
    </row>
    <row r="34" spans="1:7">
      <c r="A34" s="80"/>
      <c r="B34" s="111">
        <v>2</v>
      </c>
      <c r="C34" s="112" t="s">
        <v>160</v>
      </c>
      <c r="D34" s="109">
        <v>51400</v>
      </c>
      <c r="E34" s="109">
        <v>260000</v>
      </c>
      <c r="F34" s="109">
        <f>260000+100000</f>
        <v>360000</v>
      </c>
      <c r="G34" s="109">
        <v>400000</v>
      </c>
    </row>
    <row r="35" spans="1:7">
      <c r="A35" s="96"/>
      <c r="B35" s="113">
        <v>3</v>
      </c>
      <c r="C35" s="114" t="s">
        <v>161</v>
      </c>
      <c r="D35" s="115">
        <v>115370</v>
      </c>
      <c r="E35" s="115">
        <v>222000</v>
      </c>
      <c r="F35" s="115">
        <f>3954+222000+164605</f>
        <v>390559</v>
      </c>
      <c r="G35" s="115">
        <v>490000</v>
      </c>
    </row>
    <row r="36" spans="1:7">
      <c r="A36" s="80" t="s">
        <v>11</v>
      </c>
      <c r="B36" s="63" t="s">
        <v>123</v>
      </c>
      <c r="C36" s="25" t="s">
        <v>124</v>
      </c>
      <c r="D36" s="115">
        <f>SUM(D25:D35)</f>
        <v>459041</v>
      </c>
      <c r="E36" s="200">
        <f>SUM(E25:E35)</f>
        <v>622000</v>
      </c>
      <c r="F36" s="115">
        <f>SUM(F25:F35)</f>
        <v>1165759</v>
      </c>
      <c r="G36" s="115">
        <f>SUM(G25:G35)</f>
        <v>1030000</v>
      </c>
    </row>
    <row r="37" spans="1:7">
      <c r="A37" s="80" t="s">
        <v>11</v>
      </c>
      <c r="B37" s="95" t="s">
        <v>118</v>
      </c>
      <c r="C37" s="46" t="s">
        <v>119</v>
      </c>
      <c r="D37" s="115">
        <f>D36+D21</f>
        <v>1912387</v>
      </c>
      <c r="E37" s="115">
        <f>E36+E21</f>
        <v>1062000</v>
      </c>
      <c r="F37" s="115">
        <f>F36+F21</f>
        <v>1605759</v>
      </c>
      <c r="G37" s="115">
        <f>G36+G21</f>
        <v>1340000</v>
      </c>
    </row>
    <row r="38" spans="1:7">
      <c r="A38" s="35"/>
      <c r="B38" s="70"/>
      <c r="C38" s="25"/>
      <c r="D38" s="72"/>
      <c r="E38" s="72"/>
      <c r="F38" s="72"/>
      <c r="G38" s="72"/>
    </row>
    <row r="39" spans="1:7">
      <c r="A39" s="35"/>
      <c r="B39" s="63" t="s">
        <v>127</v>
      </c>
      <c r="C39" s="25" t="s">
        <v>128</v>
      </c>
      <c r="D39" s="64"/>
      <c r="E39" s="64"/>
      <c r="F39" s="64"/>
      <c r="G39" s="64"/>
    </row>
    <row r="40" spans="1:7">
      <c r="A40" s="35"/>
      <c r="B40" s="63" t="s">
        <v>6</v>
      </c>
      <c r="C40" s="25" t="s">
        <v>129</v>
      </c>
      <c r="D40" s="64"/>
      <c r="E40" s="64"/>
      <c r="F40" s="64"/>
      <c r="G40" s="64"/>
    </row>
    <row r="41" spans="1:7">
      <c r="A41" s="35"/>
      <c r="B41" s="63">
        <v>8342</v>
      </c>
      <c r="C41" s="22" t="s">
        <v>130</v>
      </c>
      <c r="D41" s="116">
        <v>364237</v>
      </c>
      <c r="E41" s="109">
        <v>370000</v>
      </c>
      <c r="F41" s="109">
        <v>370000</v>
      </c>
      <c r="G41" s="109">
        <v>485000</v>
      </c>
    </row>
    <row r="42" spans="1:7">
      <c r="A42" s="35"/>
      <c r="B42" s="63"/>
      <c r="C42" s="25"/>
      <c r="D42" s="117"/>
      <c r="E42" s="117"/>
      <c r="F42" s="117"/>
      <c r="G42" s="117"/>
    </row>
    <row r="43" spans="1:7">
      <c r="A43" s="35"/>
      <c r="B43" s="63" t="s">
        <v>12</v>
      </c>
      <c r="C43" s="25" t="s">
        <v>131</v>
      </c>
      <c r="D43" s="118"/>
      <c r="E43" s="118"/>
      <c r="F43" s="118"/>
      <c r="G43" s="118"/>
    </row>
    <row r="44" spans="1:7">
      <c r="A44" s="35"/>
      <c r="B44" s="63">
        <v>8443</v>
      </c>
      <c r="C44" s="22" t="s">
        <v>132</v>
      </c>
      <c r="D44" s="118"/>
      <c r="E44" s="118"/>
      <c r="F44" s="118"/>
      <c r="G44" s="118"/>
    </row>
    <row r="45" spans="1:7">
      <c r="A45" s="35"/>
      <c r="B45" s="70">
        <v>103</v>
      </c>
      <c r="C45" s="22" t="s">
        <v>162</v>
      </c>
      <c r="D45" s="29">
        <v>95849</v>
      </c>
      <c r="E45" s="29">
        <v>71300</v>
      </c>
      <c r="F45" s="29">
        <v>71300</v>
      </c>
      <c r="G45" s="29">
        <v>144772</v>
      </c>
    </row>
    <row r="46" spans="1:7">
      <c r="A46" s="35"/>
      <c r="B46" s="70">
        <v>104</v>
      </c>
      <c r="C46" s="22" t="s">
        <v>163</v>
      </c>
      <c r="D46" s="66">
        <v>0</v>
      </c>
      <c r="E46" s="29">
        <v>157</v>
      </c>
      <c r="F46" s="29">
        <v>157</v>
      </c>
      <c r="G46" s="29">
        <v>695</v>
      </c>
    </row>
    <row r="47" spans="1:7">
      <c r="A47" s="35"/>
      <c r="B47" s="70">
        <v>108</v>
      </c>
      <c r="C47" s="22" t="s">
        <v>164</v>
      </c>
      <c r="D47" s="29">
        <v>373004</v>
      </c>
      <c r="E47" s="29">
        <v>612606</v>
      </c>
      <c r="F47" s="29">
        <v>612606</v>
      </c>
      <c r="G47" s="29">
        <v>436002</v>
      </c>
    </row>
    <row r="48" spans="1:7">
      <c r="A48" s="35"/>
      <c r="B48" s="70">
        <v>109</v>
      </c>
      <c r="C48" s="22" t="s">
        <v>165</v>
      </c>
      <c r="D48" s="29">
        <v>1126</v>
      </c>
      <c r="E48" s="29">
        <v>3800</v>
      </c>
      <c r="F48" s="29">
        <v>3800</v>
      </c>
      <c r="G48" s="29">
        <v>5159</v>
      </c>
    </row>
    <row r="49" spans="1:7">
      <c r="A49" s="35"/>
      <c r="B49" s="70">
        <v>116</v>
      </c>
      <c r="C49" s="201" t="s">
        <v>346</v>
      </c>
      <c r="D49" s="29"/>
      <c r="E49" s="29"/>
      <c r="F49" s="29"/>
      <c r="G49" s="29"/>
    </row>
    <row r="50" spans="1:7" ht="25.5">
      <c r="A50" s="35"/>
      <c r="B50" s="108">
        <v>1</v>
      </c>
      <c r="C50" s="201" t="s">
        <v>347</v>
      </c>
      <c r="D50" s="66">
        <v>0</v>
      </c>
      <c r="E50" s="66">
        <v>0</v>
      </c>
      <c r="F50" s="66">
        <v>0</v>
      </c>
      <c r="G50" s="29">
        <v>7860000</v>
      </c>
    </row>
    <row r="51" spans="1:7">
      <c r="A51" s="35"/>
      <c r="B51" s="70">
        <v>800</v>
      </c>
      <c r="C51" s="22" t="s">
        <v>130</v>
      </c>
      <c r="D51" s="29">
        <v>20475</v>
      </c>
      <c r="E51" s="29">
        <v>121</v>
      </c>
      <c r="F51" s="29">
        <v>121</v>
      </c>
      <c r="G51" s="29">
        <v>7613</v>
      </c>
    </row>
    <row r="52" spans="1:7">
      <c r="A52" s="35" t="s">
        <v>11</v>
      </c>
      <c r="B52" s="63">
        <v>8443</v>
      </c>
      <c r="C52" s="22" t="s">
        <v>132</v>
      </c>
      <c r="D52" s="94">
        <f>SUM(D43:D51)</f>
        <v>490454</v>
      </c>
      <c r="E52" s="94">
        <f>SUM(E43:E51)</f>
        <v>687984</v>
      </c>
      <c r="F52" s="94">
        <f>SUM(F43:F51)</f>
        <v>687984</v>
      </c>
      <c r="G52" s="94">
        <f>SUM(G43:G51)</f>
        <v>8454241</v>
      </c>
    </row>
    <row r="53" spans="1:7">
      <c r="A53" s="35"/>
      <c r="B53" s="63"/>
      <c r="C53" s="22"/>
      <c r="D53" s="202"/>
      <c r="E53" s="202"/>
      <c r="F53" s="202"/>
      <c r="G53" s="202"/>
    </row>
    <row r="54" spans="1:7">
      <c r="A54" s="35"/>
      <c r="B54" s="63">
        <v>8449</v>
      </c>
      <c r="C54" s="22" t="s">
        <v>130</v>
      </c>
      <c r="D54" s="109"/>
      <c r="E54" s="109"/>
      <c r="F54" s="109"/>
      <c r="G54" s="109"/>
    </row>
    <row r="55" spans="1:7">
      <c r="A55" s="35"/>
      <c r="B55" s="63">
        <v>103</v>
      </c>
      <c r="C55" s="22" t="s">
        <v>348</v>
      </c>
      <c r="D55" s="160">
        <v>0</v>
      </c>
      <c r="E55" s="160">
        <v>0</v>
      </c>
      <c r="F55" s="160">
        <v>0</v>
      </c>
      <c r="G55" s="115">
        <v>40000</v>
      </c>
    </row>
    <row r="56" spans="1:7">
      <c r="A56" s="35" t="s">
        <v>11</v>
      </c>
      <c r="B56" s="63">
        <v>8449</v>
      </c>
      <c r="C56" s="22" t="s">
        <v>130</v>
      </c>
      <c r="D56" s="160">
        <f>D55</f>
        <v>0</v>
      </c>
      <c r="E56" s="160">
        <f t="shared" ref="E56:F56" si="0">E55</f>
        <v>0</v>
      </c>
      <c r="F56" s="160">
        <f t="shared" si="0"/>
        <v>0</v>
      </c>
      <c r="G56" s="115">
        <f>G55</f>
        <v>40000</v>
      </c>
    </row>
    <row r="57" spans="1:7">
      <c r="A57" s="80" t="s">
        <v>11</v>
      </c>
      <c r="B57" s="95" t="s">
        <v>127</v>
      </c>
      <c r="C57" s="46" t="s">
        <v>128</v>
      </c>
      <c r="D57" s="94">
        <f>D52+D41+D56</f>
        <v>854691</v>
      </c>
      <c r="E57" s="94">
        <f t="shared" ref="E57:G57" si="1">E52+E41+E56</f>
        <v>1057984</v>
      </c>
      <c r="F57" s="94">
        <f t="shared" si="1"/>
        <v>1057984</v>
      </c>
      <c r="G57" s="94">
        <f t="shared" si="1"/>
        <v>8979241</v>
      </c>
    </row>
    <row r="58" spans="1:7">
      <c r="A58" s="80"/>
      <c r="B58" s="81"/>
      <c r="C58" s="44"/>
      <c r="D58" s="72"/>
      <c r="E58" s="72"/>
      <c r="F58" s="72"/>
      <c r="G58" s="72"/>
    </row>
    <row r="59" spans="1:7">
      <c r="A59" s="80"/>
      <c r="B59" s="95" t="s">
        <v>133</v>
      </c>
      <c r="C59" s="46" t="s">
        <v>134</v>
      </c>
      <c r="D59" s="72"/>
      <c r="E59" s="72"/>
      <c r="F59" s="72"/>
      <c r="G59" s="72"/>
    </row>
    <row r="60" spans="1:7">
      <c r="A60" s="80"/>
      <c r="B60" s="95" t="s">
        <v>12</v>
      </c>
      <c r="C60" s="46" t="s">
        <v>135</v>
      </c>
      <c r="D60" s="117"/>
      <c r="E60" s="72"/>
      <c r="F60" s="72"/>
      <c r="G60" s="72"/>
    </row>
    <row r="61" spans="1:7">
      <c r="A61" s="80"/>
      <c r="B61" s="95">
        <v>8658</v>
      </c>
      <c r="C61" s="44" t="s">
        <v>136</v>
      </c>
      <c r="D61" s="117"/>
      <c r="E61" s="72"/>
      <c r="F61" s="72"/>
      <c r="G61" s="72"/>
    </row>
    <row r="62" spans="1:7">
      <c r="A62" s="80"/>
      <c r="B62" s="81">
        <v>101</v>
      </c>
      <c r="C62" s="44" t="s">
        <v>166</v>
      </c>
      <c r="D62" s="109">
        <v>9039</v>
      </c>
      <c r="E62" s="109">
        <v>131</v>
      </c>
      <c r="F62" s="109">
        <v>131</v>
      </c>
      <c r="G62" s="49">
        <v>0</v>
      </c>
    </row>
    <row r="63" spans="1:7">
      <c r="A63" s="35"/>
      <c r="B63" s="70">
        <v>102</v>
      </c>
      <c r="C63" s="22" t="s">
        <v>167</v>
      </c>
      <c r="D63" s="29">
        <v>-2987</v>
      </c>
      <c r="E63" s="66">
        <v>0</v>
      </c>
      <c r="F63" s="66">
        <v>0</v>
      </c>
      <c r="G63" s="29">
        <v>1121</v>
      </c>
    </row>
    <row r="64" spans="1:7">
      <c r="A64" s="80"/>
      <c r="B64" s="120">
        <v>112</v>
      </c>
      <c r="C64" s="121" t="s">
        <v>168</v>
      </c>
      <c r="D64" s="49">
        <v>0</v>
      </c>
      <c r="E64" s="109">
        <v>25408</v>
      </c>
      <c r="F64" s="109">
        <v>25408</v>
      </c>
      <c r="G64" s="109">
        <v>11430</v>
      </c>
    </row>
    <row r="65" spans="1:7">
      <c r="A65" s="96"/>
      <c r="B65" s="203">
        <v>123</v>
      </c>
      <c r="C65" s="98" t="s">
        <v>169</v>
      </c>
      <c r="D65" s="160">
        <v>0</v>
      </c>
      <c r="E65" s="160">
        <v>0</v>
      </c>
      <c r="F65" s="160">
        <v>0</v>
      </c>
      <c r="G65" s="160">
        <v>0</v>
      </c>
    </row>
    <row r="66" spans="1:7" ht="25.5">
      <c r="A66" s="35"/>
      <c r="B66" s="70">
        <v>135</v>
      </c>
      <c r="C66" s="22" t="s">
        <v>170</v>
      </c>
      <c r="D66" s="29">
        <v>3187</v>
      </c>
      <c r="E66" s="66">
        <v>0</v>
      </c>
      <c r="F66" s="66">
        <v>0</v>
      </c>
      <c r="G66" s="29">
        <v>1</v>
      </c>
    </row>
    <row r="67" spans="1:7">
      <c r="A67" s="35"/>
      <c r="B67" s="93" t="s">
        <v>17</v>
      </c>
      <c r="C67" s="22" t="s">
        <v>116</v>
      </c>
      <c r="D67" s="29"/>
      <c r="E67" s="29"/>
      <c r="F67" s="29"/>
      <c r="G67" s="29"/>
    </row>
    <row r="68" spans="1:7">
      <c r="A68" s="80"/>
      <c r="B68" s="95">
        <v>8670</v>
      </c>
      <c r="C68" s="44" t="s">
        <v>137</v>
      </c>
      <c r="D68" s="109">
        <v>26734707</v>
      </c>
      <c r="E68" s="109">
        <v>23795048</v>
      </c>
      <c r="F68" s="109">
        <v>23795048</v>
      </c>
      <c r="G68" s="109">
        <v>26148298</v>
      </c>
    </row>
    <row r="69" spans="1:7">
      <c r="A69" s="80"/>
      <c r="B69" s="95">
        <v>8671</v>
      </c>
      <c r="C69" s="44" t="s">
        <v>171</v>
      </c>
      <c r="D69" s="109">
        <v>7474</v>
      </c>
      <c r="E69" s="109">
        <v>51668</v>
      </c>
      <c r="F69" s="109">
        <v>51668</v>
      </c>
      <c r="G69" s="109">
        <v>2470</v>
      </c>
    </row>
    <row r="70" spans="1:7">
      <c r="A70" s="80"/>
      <c r="B70" s="95">
        <v>8672</v>
      </c>
      <c r="C70" s="44" t="s">
        <v>139</v>
      </c>
      <c r="D70" s="109">
        <v>116</v>
      </c>
      <c r="E70" s="109">
        <v>111</v>
      </c>
      <c r="F70" s="109">
        <v>111</v>
      </c>
      <c r="G70" s="109">
        <v>86</v>
      </c>
    </row>
    <row r="71" spans="1:7">
      <c r="A71" s="80"/>
      <c r="B71" s="95">
        <v>8673</v>
      </c>
      <c r="C71" s="44" t="s">
        <v>140</v>
      </c>
      <c r="D71" s="109">
        <v>24200000</v>
      </c>
      <c r="E71" s="72">
        <v>16400000</v>
      </c>
      <c r="F71" s="72">
        <v>16400000</v>
      </c>
      <c r="G71" s="72">
        <v>16400000</v>
      </c>
    </row>
    <row r="72" spans="1:7">
      <c r="A72" s="80"/>
      <c r="B72" s="95">
        <v>8680</v>
      </c>
      <c r="C72" s="44" t="s">
        <v>172</v>
      </c>
      <c r="D72" s="49">
        <v>0</v>
      </c>
      <c r="E72" s="49">
        <v>0</v>
      </c>
      <c r="F72" s="49">
        <v>0</v>
      </c>
      <c r="G72" s="49">
        <v>0</v>
      </c>
    </row>
    <row r="73" spans="1:7">
      <c r="A73" s="80" t="s">
        <v>11</v>
      </c>
      <c r="B73" s="95" t="s">
        <v>133</v>
      </c>
      <c r="C73" s="46" t="s">
        <v>134</v>
      </c>
      <c r="D73" s="94">
        <f>SUM(D61:D72)</f>
        <v>50951536</v>
      </c>
      <c r="E73" s="204">
        <f>SUM(E61:E72)</f>
        <v>40272366</v>
      </c>
      <c r="F73" s="94">
        <f>SUM(F61:F72)</f>
        <v>40272366</v>
      </c>
      <c r="G73" s="94">
        <f>SUM(G61:G72)</f>
        <v>42563406</v>
      </c>
    </row>
    <row r="74" spans="1:7">
      <c r="A74" s="80"/>
      <c r="B74" s="70"/>
      <c r="C74" s="35"/>
      <c r="D74" s="64"/>
      <c r="E74" s="64"/>
      <c r="F74" s="64"/>
      <c r="G74" s="64"/>
    </row>
    <row r="75" spans="1:7">
      <c r="A75" s="80"/>
      <c r="B75" s="63" t="s">
        <v>142</v>
      </c>
      <c r="C75" s="25" t="s">
        <v>143</v>
      </c>
      <c r="D75" s="64"/>
      <c r="E75" s="64"/>
      <c r="F75" s="64"/>
      <c r="G75" s="64"/>
    </row>
    <row r="76" spans="1:7" ht="25.5">
      <c r="A76" s="80"/>
      <c r="B76" s="63">
        <v>8782</v>
      </c>
      <c r="C76" s="25" t="s">
        <v>173</v>
      </c>
      <c r="D76" s="64">
        <v>15393005</v>
      </c>
      <c r="E76" s="64">
        <v>12438469</v>
      </c>
      <c r="F76" s="64">
        <v>12361060</v>
      </c>
      <c r="G76" s="64">
        <v>15468810</v>
      </c>
    </row>
    <row r="77" spans="1:7">
      <c r="A77" s="80" t="s">
        <v>11</v>
      </c>
      <c r="B77" s="63" t="s">
        <v>142</v>
      </c>
      <c r="C77" s="25" t="s">
        <v>143</v>
      </c>
      <c r="D77" s="94">
        <f>SUM(D75:D76)</f>
        <v>15393005</v>
      </c>
      <c r="E77" s="94">
        <f>SUM(E75:E76)</f>
        <v>12438469</v>
      </c>
      <c r="F77" s="94">
        <f>SUM(F75:F76)</f>
        <v>12361060</v>
      </c>
      <c r="G77" s="94">
        <f>SUM(G75:G76)</f>
        <v>15468810</v>
      </c>
    </row>
    <row r="78" spans="1:7">
      <c r="A78" s="80" t="s">
        <v>11</v>
      </c>
      <c r="B78" s="63" t="s">
        <v>144</v>
      </c>
      <c r="C78" s="25" t="s">
        <v>174</v>
      </c>
      <c r="D78" s="29">
        <f>D77+D73+D57+D37+D16</f>
        <v>70922092</v>
      </c>
      <c r="E78" s="29">
        <f>E77+E73+E57+E37+E16</f>
        <v>56928738</v>
      </c>
      <c r="F78" s="29">
        <f>F77+F73+F57+F37+F16</f>
        <v>57708869</v>
      </c>
      <c r="G78" s="29">
        <f>G77+G73+G57+G37+G16</f>
        <v>70603357</v>
      </c>
    </row>
    <row r="79" spans="1:7">
      <c r="A79" s="80" t="s">
        <v>11</v>
      </c>
      <c r="B79" s="63"/>
      <c r="C79" s="25" t="s">
        <v>175</v>
      </c>
      <c r="D79" s="94">
        <v>115622501</v>
      </c>
      <c r="E79" s="94">
        <v>122651822</v>
      </c>
      <c r="F79" s="94">
        <v>124871789</v>
      </c>
      <c r="G79" s="94">
        <v>125860603</v>
      </c>
    </row>
    <row r="80" spans="1:7">
      <c r="A80" s="35"/>
      <c r="B80" s="70"/>
      <c r="C80" s="122"/>
      <c r="D80" s="64"/>
      <c r="E80" s="72"/>
      <c r="F80" s="72"/>
      <c r="G80" s="72"/>
    </row>
    <row r="81" spans="1:7">
      <c r="A81" s="35"/>
      <c r="B81" s="63" t="s">
        <v>146</v>
      </c>
      <c r="C81" s="25" t="s">
        <v>147</v>
      </c>
      <c r="D81" s="64"/>
      <c r="E81" s="64"/>
      <c r="F81" s="64"/>
      <c r="G81" s="64"/>
    </row>
    <row r="82" spans="1:7">
      <c r="A82" s="35"/>
      <c r="B82" s="63">
        <v>8999</v>
      </c>
      <c r="C82" s="25" t="s">
        <v>176</v>
      </c>
      <c r="D82" s="64">
        <v>2706045</v>
      </c>
      <c r="E82" s="64">
        <v>652576</v>
      </c>
      <c r="F82" s="64">
        <v>2398583</v>
      </c>
      <c r="G82" s="64">
        <v>2398383</v>
      </c>
    </row>
    <row r="83" spans="1:7" ht="13.5" thickBot="1">
      <c r="A83" s="74"/>
      <c r="B83" s="75"/>
      <c r="C83" s="53" t="s">
        <v>149</v>
      </c>
      <c r="D83" s="76">
        <f>D79+D82</f>
        <v>118328546</v>
      </c>
      <c r="E83" s="76">
        <f>E82+E79</f>
        <v>123304398</v>
      </c>
      <c r="F83" s="76">
        <f>F82+F79</f>
        <v>127270372</v>
      </c>
      <c r="G83" s="76">
        <f>G82+G79</f>
        <v>128258986</v>
      </c>
    </row>
    <row r="84" spans="1:7" ht="13.5" thickTop="1">
      <c r="A84" s="17"/>
      <c r="B84" s="27"/>
      <c r="C84" s="17"/>
      <c r="D84" s="20"/>
      <c r="E84" s="20"/>
      <c r="F84" s="20"/>
      <c r="G84" s="20"/>
    </row>
    <row r="85" spans="1:7">
      <c r="A85" s="17"/>
      <c r="B85" s="27"/>
      <c r="C85" s="17"/>
      <c r="D85" s="20"/>
      <c r="E85" s="20"/>
      <c r="F85" s="20"/>
      <c r="G85" s="20"/>
    </row>
    <row r="86" spans="1:7">
      <c r="A86" s="17"/>
      <c r="B86" s="27"/>
      <c r="C86" s="17"/>
      <c r="D86" s="20"/>
      <c r="E86" s="20"/>
      <c r="F86" s="20"/>
      <c r="G86" s="20"/>
    </row>
    <row r="87" spans="1:7">
      <c r="A87" s="17"/>
      <c r="B87" s="27"/>
      <c r="C87" s="17"/>
      <c r="D87" s="20"/>
      <c r="E87" s="20"/>
      <c r="F87" s="20"/>
      <c r="G87" s="20"/>
    </row>
    <row r="88" spans="1:7">
      <c r="A88" s="17"/>
      <c r="B88" s="27"/>
      <c r="C88" s="17"/>
      <c r="D88" s="20"/>
      <c r="E88" s="20"/>
      <c r="F88" s="20"/>
      <c r="G88" s="20"/>
    </row>
    <row r="89" spans="1:7">
      <c r="A89" s="17"/>
      <c r="B89" s="27"/>
      <c r="C89" s="17"/>
      <c r="D89" s="20"/>
      <c r="E89" s="20"/>
      <c r="F89" s="20"/>
      <c r="G89" s="20"/>
    </row>
    <row r="90" spans="1:7">
      <c r="A90" s="17"/>
      <c r="B90" s="27"/>
      <c r="C90" s="17"/>
      <c r="D90" s="20"/>
      <c r="E90" s="20"/>
      <c r="F90" s="20"/>
      <c r="G90" s="20"/>
    </row>
    <row r="91" spans="1:7">
      <c r="A91" s="17"/>
      <c r="B91" s="27"/>
      <c r="C91" s="17"/>
      <c r="D91" s="20"/>
      <c r="E91" s="20"/>
      <c r="F91" s="20"/>
      <c r="G91" s="20"/>
    </row>
    <row r="92" spans="1:7">
      <c r="A92" s="17"/>
      <c r="B92" s="27"/>
      <c r="C92" s="17"/>
      <c r="D92" s="20"/>
      <c r="E92" s="20"/>
      <c r="F92" s="20"/>
      <c r="G92" s="20"/>
    </row>
    <row r="93" spans="1:7">
      <c r="A93" s="17"/>
      <c r="B93" s="27"/>
      <c r="C93" s="17"/>
      <c r="D93" s="20"/>
      <c r="E93" s="20"/>
      <c r="F93" s="20"/>
      <c r="G93" s="20"/>
    </row>
    <row r="94" spans="1:7">
      <c r="A94" s="17"/>
      <c r="B94" s="27"/>
      <c r="C94" s="17"/>
      <c r="D94" s="20"/>
      <c r="E94" s="20"/>
      <c r="F94" s="20"/>
      <c r="G94" s="20"/>
    </row>
    <row r="95" spans="1:7">
      <c r="A95" s="17"/>
      <c r="B95" s="27"/>
      <c r="C95" s="17"/>
      <c r="D95" s="20"/>
      <c r="E95" s="20"/>
      <c r="F95" s="20"/>
      <c r="G95" s="20"/>
    </row>
    <row r="96" spans="1:7">
      <c r="A96" s="17"/>
      <c r="B96" s="27"/>
      <c r="C96" s="17"/>
      <c r="D96" s="20"/>
      <c r="E96" s="20"/>
      <c r="F96" s="20"/>
      <c r="G96" s="20"/>
    </row>
    <row r="97" spans="1:7">
      <c r="A97" s="17"/>
      <c r="B97" s="27"/>
      <c r="C97" s="17"/>
      <c r="D97" s="20"/>
      <c r="E97" s="20"/>
      <c r="F97" s="20"/>
      <c r="G97" s="20"/>
    </row>
    <row r="98" spans="1:7">
      <c r="A98" s="17"/>
      <c r="B98" s="27"/>
      <c r="C98" s="17"/>
      <c r="D98" s="20"/>
      <c r="E98" s="20"/>
      <c r="F98" s="20"/>
      <c r="G98" s="20"/>
    </row>
    <row r="99" spans="1:7">
      <c r="A99" s="17"/>
      <c r="B99" s="27"/>
      <c r="C99" s="17"/>
      <c r="D99" s="20"/>
      <c r="E99" s="20"/>
      <c r="F99" s="20"/>
      <c r="G99" s="20"/>
    </row>
    <row r="100" spans="1:7">
      <c r="A100" s="17"/>
      <c r="B100" s="27"/>
      <c r="C100" s="17"/>
      <c r="D100" s="20"/>
      <c r="E100" s="20"/>
      <c r="F100" s="20"/>
      <c r="G100" s="20"/>
    </row>
    <row r="101" spans="1:7">
      <c r="A101" s="17"/>
      <c r="B101" s="27"/>
      <c r="C101" s="17"/>
      <c r="D101" s="55"/>
      <c r="E101" s="55"/>
      <c r="F101" s="55"/>
      <c r="G101" s="55"/>
    </row>
    <row r="102" spans="1:7">
      <c r="A102" s="17"/>
      <c r="B102" s="27"/>
      <c r="C102" s="17"/>
      <c r="D102" s="55"/>
      <c r="E102" s="55"/>
      <c r="F102" s="55"/>
      <c r="G102" s="55"/>
    </row>
    <row r="103" spans="1:7">
      <c r="A103" s="17"/>
      <c r="B103" s="27"/>
      <c r="C103" s="17"/>
      <c r="D103" s="55"/>
      <c r="E103" s="55"/>
      <c r="F103" s="55"/>
      <c r="G103" s="55"/>
    </row>
    <row r="104" spans="1:7">
      <c r="A104" s="17"/>
      <c r="B104" s="27"/>
      <c r="C104" s="17"/>
      <c r="D104" s="55"/>
      <c r="E104" s="55"/>
      <c r="F104" s="55"/>
      <c r="G104" s="55"/>
    </row>
    <row r="105" spans="1:7">
      <c r="A105" s="17"/>
      <c r="B105" s="27"/>
      <c r="C105" s="17"/>
      <c r="D105" s="55"/>
      <c r="E105" s="55"/>
      <c r="F105" s="55"/>
      <c r="G105" s="55"/>
    </row>
    <row r="106" spans="1:7">
      <c r="A106" s="17"/>
      <c r="B106" s="27"/>
      <c r="C106" s="17"/>
      <c r="D106" s="55"/>
      <c r="E106" s="55"/>
      <c r="F106" s="55"/>
      <c r="G106" s="55"/>
    </row>
    <row r="107" spans="1:7">
      <c r="A107" s="17"/>
      <c r="B107" s="27"/>
      <c r="C107" s="17"/>
      <c r="D107" s="55"/>
      <c r="E107" s="55"/>
      <c r="F107" s="55"/>
      <c r="G107" s="55"/>
    </row>
    <row r="108" spans="1:7">
      <c r="A108" s="17"/>
      <c r="B108" s="27"/>
      <c r="C108" s="17"/>
      <c r="D108" s="55"/>
      <c r="E108" s="55"/>
      <c r="F108" s="55"/>
      <c r="G108" s="55"/>
    </row>
    <row r="109" spans="1:7">
      <c r="A109" s="17"/>
      <c r="B109" s="27"/>
      <c r="C109" s="17"/>
      <c r="D109" s="55"/>
      <c r="E109" s="55"/>
      <c r="F109" s="55"/>
      <c r="G109" s="55"/>
    </row>
    <row r="110" spans="1:7">
      <c r="A110" s="17"/>
      <c r="B110" s="27"/>
      <c r="C110" s="17"/>
      <c r="D110" s="55"/>
      <c r="E110" s="55"/>
      <c r="F110" s="55"/>
      <c r="G110" s="55"/>
    </row>
    <row r="111" spans="1:7">
      <c r="A111" s="17"/>
      <c r="B111" s="27"/>
      <c r="C111" s="17"/>
      <c r="D111" s="55"/>
      <c r="E111" s="55"/>
      <c r="F111" s="55"/>
      <c r="G111" s="55"/>
    </row>
    <row r="112" spans="1:7">
      <c r="A112" s="17"/>
      <c r="B112" s="27"/>
      <c r="C112" s="17"/>
      <c r="D112" s="55"/>
      <c r="E112" s="55"/>
      <c r="F112" s="55"/>
      <c r="G112" s="55"/>
    </row>
    <row r="113" spans="1:7">
      <c r="A113" s="17"/>
      <c r="B113" s="27"/>
      <c r="C113" s="17"/>
      <c r="D113" s="55"/>
      <c r="E113" s="55"/>
      <c r="F113" s="55"/>
      <c r="G113" s="55"/>
    </row>
    <row r="114" spans="1:7">
      <c r="A114" s="17"/>
      <c r="B114" s="27"/>
      <c r="C114" s="17"/>
      <c r="D114" s="55"/>
      <c r="E114" s="55"/>
      <c r="F114" s="55"/>
      <c r="G114" s="55"/>
    </row>
    <row r="115" spans="1:7">
      <c r="A115" s="17"/>
      <c r="B115" s="27"/>
      <c r="C115" s="17"/>
      <c r="D115" s="55"/>
      <c r="E115" s="55"/>
      <c r="F115" s="55"/>
      <c r="G115" s="55"/>
    </row>
    <row r="116" spans="1:7">
      <c r="A116" s="17"/>
      <c r="B116" s="27"/>
      <c r="C116" s="17"/>
      <c r="D116" s="55"/>
      <c r="E116" s="55"/>
      <c r="F116" s="55"/>
      <c r="G116" s="55"/>
    </row>
    <row r="117" spans="1:7">
      <c r="A117" s="17"/>
      <c r="B117" s="27"/>
      <c r="C117" s="17"/>
      <c r="D117" s="55"/>
      <c r="E117" s="55"/>
      <c r="F117" s="55"/>
      <c r="G117" s="55"/>
    </row>
    <row r="118" spans="1:7">
      <c r="A118" s="17"/>
      <c r="B118" s="27"/>
      <c r="C118" s="17"/>
      <c r="D118" s="55"/>
      <c r="E118" s="55"/>
      <c r="F118" s="55"/>
      <c r="G118" s="55"/>
    </row>
    <row r="119" spans="1:7">
      <c r="A119" s="17"/>
      <c r="B119" s="27"/>
      <c r="C119" s="17"/>
      <c r="D119" s="55"/>
      <c r="E119" s="55"/>
      <c r="F119" s="55"/>
      <c r="G119" s="55"/>
    </row>
    <row r="120" spans="1:7">
      <c r="A120" s="17"/>
      <c r="B120" s="27"/>
      <c r="C120" s="17"/>
      <c r="D120" s="55"/>
      <c r="E120" s="55"/>
      <c r="F120" s="55"/>
      <c r="G120" s="55"/>
    </row>
    <row r="121" spans="1:7">
      <c r="A121" s="17"/>
      <c r="B121" s="27"/>
      <c r="C121" s="17"/>
      <c r="D121" s="55"/>
      <c r="E121" s="55"/>
      <c r="F121" s="55"/>
      <c r="G121" s="55"/>
    </row>
    <row r="122" spans="1:7">
      <c r="A122" s="17"/>
      <c r="B122" s="27"/>
      <c r="C122" s="17"/>
      <c r="D122" s="55"/>
      <c r="E122" s="55"/>
      <c r="F122" s="55"/>
      <c r="G122" s="55"/>
    </row>
    <row r="123" spans="1:7">
      <c r="A123" s="17"/>
      <c r="B123" s="27"/>
      <c r="C123" s="17"/>
      <c r="D123" s="55"/>
      <c r="E123" s="55"/>
      <c r="F123" s="55"/>
      <c r="G123" s="55"/>
    </row>
    <row r="124" spans="1:7">
      <c r="A124" s="17"/>
      <c r="B124" s="27"/>
      <c r="C124" s="17"/>
      <c r="D124" s="55"/>
      <c r="E124" s="55"/>
      <c r="F124" s="55"/>
      <c r="G124" s="55"/>
    </row>
    <row r="125" spans="1:7">
      <c r="A125" s="17"/>
      <c r="B125" s="27"/>
      <c r="C125" s="17"/>
      <c r="D125" s="55"/>
      <c r="E125" s="55"/>
      <c r="F125" s="55"/>
      <c r="G125" s="55"/>
    </row>
    <row r="126" spans="1:7">
      <c r="A126" s="17"/>
      <c r="B126" s="27"/>
      <c r="C126" s="17"/>
      <c r="D126" s="55"/>
      <c r="E126" s="55"/>
      <c r="F126" s="55"/>
      <c r="G126" s="55"/>
    </row>
    <row r="127" spans="1:7">
      <c r="A127" s="17"/>
      <c r="B127" s="27"/>
      <c r="C127" s="17"/>
      <c r="D127" s="55"/>
      <c r="E127" s="55"/>
      <c r="F127" s="55"/>
      <c r="G127" s="55"/>
    </row>
    <row r="128" spans="1:7">
      <c r="A128" s="17"/>
      <c r="B128" s="27"/>
      <c r="C128" s="17"/>
      <c r="D128" s="55"/>
      <c r="E128" s="55"/>
      <c r="F128" s="55"/>
      <c r="G128" s="55"/>
    </row>
    <row r="129" spans="1:7">
      <c r="A129" s="17"/>
      <c r="B129" s="27"/>
      <c r="C129" s="17"/>
      <c r="D129" s="55"/>
      <c r="E129" s="55"/>
      <c r="F129" s="55"/>
      <c r="G129" s="55"/>
    </row>
    <row r="130" spans="1:7">
      <c r="A130" s="17"/>
      <c r="B130" s="27"/>
      <c r="C130" s="17"/>
      <c r="D130" s="55"/>
      <c r="E130" s="55"/>
      <c r="F130" s="55"/>
      <c r="G130" s="55"/>
    </row>
    <row r="131" spans="1:7">
      <c r="A131" s="17"/>
      <c r="B131" s="27"/>
      <c r="C131" s="17"/>
      <c r="D131" s="55"/>
      <c r="E131" s="55"/>
      <c r="F131" s="55"/>
      <c r="G131" s="55"/>
    </row>
    <row r="132" spans="1:7">
      <c r="A132" s="17"/>
      <c r="B132" s="27"/>
      <c r="C132" s="17"/>
      <c r="D132" s="55"/>
      <c r="E132" s="55"/>
      <c r="F132" s="55"/>
      <c r="G132" s="55"/>
    </row>
    <row r="133" spans="1:7">
      <c r="A133" s="17"/>
      <c r="B133" s="27"/>
      <c r="C133" s="17"/>
      <c r="D133" s="55"/>
      <c r="E133" s="55"/>
      <c r="F133" s="55"/>
      <c r="G133" s="55"/>
    </row>
    <row r="134" spans="1:7">
      <c r="A134" s="17"/>
      <c r="B134" s="27"/>
      <c r="C134" s="17"/>
      <c r="D134" s="55"/>
      <c r="E134" s="55"/>
      <c r="F134" s="55"/>
      <c r="G134" s="55"/>
    </row>
    <row r="135" spans="1:7">
      <c r="A135" s="17"/>
      <c r="B135" s="27"/>
      <c r="C135" s="17"/>
      <c r="D135" s="55"/>
      <c r="E135" s="55"/>
      <c r="F135" s="55"/>
      <c r="G135" s="55"/>
    </row>
    <row r="136" spans="1:7">
      <c r="A136" s="17"/>
      <c r="B136" s="27"/>
      <c r="C136" s="17"/>
      <c r="D136" s="55"/>
      <c r="E136" s="55"/>
      <c r="F136" s="55"/>
      <c r="G136" s="55"/>
    </row>
    <row r="137" spans="1:7">
      <c r="A137" s="17"/>
      <c r="B137" s="27"/>
      <c r="C137" s="17"/>
      <c r="D137" s="55"/>
      <c r="E137" s="55"/>
      <c r="F137" s="55"/>
      <c r="G137" s="55"/>
    </row>
    <row r="138" spans="1:7">
      <c r="A138" s="17"/>
      <c r="B138" s="27"/>
      <c r="C138" s="17"/>
      <c r="D138" s="55"/>
      <c r="E138" s="55"/>
      <c r="F138" s="55"/>
      <c r="G138" s="55"/>
    </row>
    <row r="139" spans="1:7">
      <c r="A139" s="17"/>
      <c r="B139" s="27"/>
      <c r="C139" s="17"/>
      <c r="D139" s="55"/>
      <c r="E139" s="55"/>
      <c r="F139" s="55"/>
      <c r="G139" s="55"/>
    </row>
    <row r="140" spans="1:7">
      <c r="A140" s="17"/>
      <c r="B140" s="27"/>
      <c r="C140" s="17"/>
      <c r="D140" s="55"/>
      <c r="E140" s="55"/>
      <c r="F140" s="55"/>
      <c r="G140" s="55"/>
    </row>
    <row r="141" spans="1:7">
      <c r="A141" s="17"/>
      <c r="B141" s="27"/>
      <c r="C141" s="17"/>
      <c r="D141" s="55"/>
      <c r="E141" s="55"/>
      <c r="F141" s="55"/>
      <c r="G141" s="55"/>
    </row>
    <row r="142" spans="1:7">
      <c r="A142" s="17"/>
      <c r="B142" s="27"/>
      <c r="C142" s="17"/>
      <c r="D142" s="55"/>
      <c r="E142" s="55"/>
      <c r="F142" s="55"/>
      <c r="G142" s="55"/>
    </row>
    <row r="143" spans="1:7">
      <c r="A143" s="17"/>
      <c r="B143" s="27"/>
      <c r="C143" s="17"/>
      <c r="D143" s="55"/>
      <c r="E143" s="55"/>
      <c r="F143" s="55"/>
      <c r="G143" s="55"/>
    </row>
    <row r="144" spans="1:7">
      <c r="A144" s="17"/>
      <c r="B144" s="27"/>
      <c r="C144" s="17"/>
      <c r="D144" s="55"/>
      <c r="E144" s="55"/>
      <c r="F144" s="55"/>
      <c r="G144" s="55"/>
    </row>
    <row r="145" spans="1:7">
      <c r="A145" s="17"/>
      <c r="B145" s="27"/>
      <c r="C145" s="17"/>
      <c r="D145" s="55"/>
      <c r="E145" s="55"/>
      <c r="F145" s="55"/>
      <c r="G145" s="55"/>
    </row>
    <row r="146" spans="1:7">
      <c r="A146" s="17"/>
      <c r="B146" s="27"/>
      <c r="C146" s="17"/>
      <c r="D146" s="55"/>
      <c r="E146" s="55"/>
      <c r="F146" s="55"/>
      <c r="G146" s="55"/>
    </row>
    <row r="147" spans="1:7">
      <c r="A147" s="17"/>
      <c r="B147" s="27"/>
      <c r="C147" s="17"/>
      <c r="D147" s="55"/>
      <c r="E147" s="55"/>
      <c r="F147" s="55"/>
      <c r="G147" s="55"/>
    </row>
    <row r="148" spans="1:7">
      <c r="A148" s="17"/>
      <c r="B148" s="27"/>
      <c r="C148" s="17"/>
      <c r="D148" s="55"/>
      <c r="E148" s="55"/>
      <c r="F148" s="55"/>
      <c r="G148" s="55"/>
    </row>
    <row r="149" spans="1:7">
      <c r="A149" s="17"/>
      <c r="B149" s="27"/>
      <c r="C149" s="17"/>
      <c r="D149" s="55"/>
      <c r="E149" s="55"/>
      <c r="F149" s="55"/>
      <c r="G149" s="55"/>
    </row>
    <row r="150" spans="1:7">
      <c r="A150" s="17"/>
      <c r="B150" s="27"/>
      <c r="C150" s="17"/>
      <c r="D150" s="55"/>
      <c r="E150" s="55"/>
      <c r="F150" s="55"/>
      <c r="G150" s="55"/>
    </row>
    <row r="151" spans="1:7">
      <c r="A151" s="17"/>
      <c r="B151" s="27"/>
      <c r="C151" s="17"/>
      <c r="D151" s="55"/>
      <c r="E151" s="55"/>
      <c r="F151" s="55"/>
      <c r="G151" s="55"/>
    </row>
    <row r="152" spans="1:7">
      <c r="A152" s="17"/>
      <c r="B152" s="27"/>
      <c r="C152" s="17"/>
      <c r="D152" s="55"/>
      <c r="E152" s="55"/>
      <c r="F152" s="55"/>
      <c r="G152" s="55"/>
    </row>
    <row r="153" spans="1:7">
      <c r="A153" s="17"/>
      <c r="B153" s="27"/>
      <c r="C153" s="17"/>
      <c r="D153" s="55"/>
      <c r="E153" s="55"/>
      <c r="F153" s="55"/>
      <c r="G153" s="55"/>
    </row>
    <row r="154" spans="1:7">
      <c r="A154" s="17"/>
      <c r="B154" s="27"/>
      <c r="C154" s="17"/>
      <c r="D154" s="55"/>
      <c r="E154" s="55"/>
      <c r="F154" s="55"/>
      <c r="G154" s="55"/>
    </row>
    <row r="155" spans="1:7">
      <c r="A155" s="17"/>
      <c r="B155" s="27"/>
      <c r="C155" s="17"/>
      <c r="D155" s="55"/>
      <c r="E155" s="55"/>
      <c r="F155" s="55"/>
      <c r="G155" s="55"/>
    </row>
    <row r="156" spans="1:7">
      <c r="A156" s="17"/>
      <c r="B156" s="27"/>
      <c r="C156" s="17"/>
      <c r="D156" s="55"/>
      <c r="E156" s="55"/>
      <c r="F156" s="55"/>
      <c r="G156" s="55"/>
    </row>
    <row r="157" spans="1:7">
      <c r="A157" s="17"/>
      <c r="B157" s="27"/>
      <c r="C157" s="17"/>
      <c r="D157" s="55"/>
      <c r="E157" s="55"/>
      <c r="F157" s="55"/>
      <c r="G157" s="55"/>
    </row>
    <row r="158" spans="1:7">
      <c r="A158" s="17"/>
      <c r="B158" s="27"/>
      <c r="C158" s="17"/>
      <c r="D158" s="55"/>
      <c r="E158" s="55"/>
      <c r="F158" s="55"/>
      <c r="G158" s="55"/>
    </row>
    <row r="159" spans="1:7">
      <c r="A159" s="17"/>
      <c r="B159" s="27"/>
      <c r="C159" s="17"/>
      <c r="D159" s="55"/>
      <c r="E159" s="55"/>
      <c r="F159" s="55"/>
      <c r="G159" s="55"/>
    </row>
    <row r="160" spans="1:7">
      <c r="A160" s="17"/>
      <c r="B160" s="27"/>
      <c r="C160" s="17"/>
      <c r="D160" s="55"/>
      <c r="E160" s="55"/>
      <c r="F160" s="55"/>
      <c r="G160" s="55"/>
    </row>
    <row r="161" spans="1:7">
      <c r="A161" s="17"/>
      <c r="B161" s="27"/>
      <c r="C161" s="17"/>
      <c r="D161" s="55"/>
      <c r="E161" s="55"/>
      <c r="F161" s="55"/>
      <c r="G161" s="55"/>
    </row>
    <row r="162" spans="1:7">
      <c r="A162" s="17"/>
      <c r="B162" s="27"/>
      <c r="C162" s="17"/>
      <c r="D162" s="55"/>
      <c r="E162" s="55"/>
      <c r="F162" s="55"/>
      <c r="G162" s="55"/>
    </row>
    <row r="163" spans="1:7">
      <c r="A163" s="17"/>
      <c r="B163" s="27"/>
      <c r="C163" s="17"/>
      <c r="D163" s="55"/>
      <c r="E163" s="55"/>
      <c r="F163" s="55"/>
      <c r="G163" s="55"/>
    </row>
    <row r="164" spans="1:7">
      <c r="A164" s="17"/>
      <c r="B164" s="27"/>
      <c r="C164" s="17"/>
      <c r="D164" s="55"/>
      <c r="E164" s="55"/>
      <c r="F164" s="55"/>
      <c r="G164" s="55"/>
    </row>
    <row r="165" spans="1:7">
      <c r="A165" s="17"/>
      <c r="B165" s="27"/>
      <c r="C165" s="17"/>
      <c r="D165" s="55"/>
      <c r="E165" s="55"/>
      <c r="F165" s="55"/>
      <c r="G165" s="55"/>
    </row>
    <row r="166" spans="1:7">
      <c r="A166" s="17"/>
      <c r="B166" s="27"/>
      <c r="C166" s="17"/>
      <c r="D166" s="55"/>
      <c r="E166" s="55"/>
      <c r="F166" s="55"/>
      <c r="G166" s="55"/>
    </row>
    <row r="167" spans="1:7">
      <c r="A167" s="17"/>
      <c r="B167" s="27"/>
      <c r="C167" s="17"/>
      <c r="D167" s="55"/>
      <c r="E167" s="55"/>
      <c r="F167" s="55"/>
      <c r="G167" s="55"/>
    </row>
    <row r="168" spans="1:7">
      <c r="A168" s="17"/>
      <c r="B168" s="27"/>
      <c r="C168" s="17"/>
      <c r="D168" s="55"/>
      <c r="E168" s="55"/>
      <c r="F168" s="55"/>
      <c r="G168" s="55"/>
    </row>
    <row r="169" spans="1:7">
      <c r="A169" s="17"/>
      <c r="B169" s="27"/>
      <c r="C169" s="17"/>
      <c r="D169" s="55"/>
      <c r="E169" s="55"/>
      <c r="F169" s="55"/>
      <c r="G169" s="55"/>
    </row>
    <row r="170" spans="1:7">
      <c r="A170" s="17"/>
      <c r="B170" s="27"/>
      <c r="C170" s="17"/>
      <c r="D170" s="55"/>
      <c r="E170" s="55"/>
      <c r="F170" s="55"/>
      <c r="G170" s="55"/>
    </row>
    <row r="171" spans="1:7">
      <c r="A171" s="17"/>
      <c r="B171" s="27"/>
      <c r="C171" s="17"/>
      <c r="D171" s="55"/>
      <c r="E171" s="55"/>
      <c r="F171" s="55"/>
      <c r="G171" s="55"/>
    </row>
    <row r="172" spans="1:7">
      <c r="A172" s="17"/>
      <c r="B172" s="27"/>
      <c r="C172" s="17"/>
      <c r="D172" s="55"/>
      <c r="E172" s="55"/>
      <c r="F172" s="55"/>
      <c r="G172" s="55"/>
    </row>
    <row r="173" spans="1:7">
      <c r="A173" s="17"/>
      <c r="B173" s="27"/>
      <c r="C173" s="17"/>
      <c r="D173" s="55"/>
      <c r="E173" s="55"/>
      <c r="F173" s="55"/>
      <c r="G173" s="55"/>
    </row>
    <row r="174" spans="1:7">
      <c r="A174" s="17"/>
      <c r="B174" s="27"/>
      <c r="C174" s="17"/>
      <c r="D174" s="55"/>
      <c r="E174" s="55"/>
      <c r="F174" s="55"/>
      <c r="G174" s="55"/>
    </row>
    <row r="175" spans="1:7">
      <c r="A175" s="17"/>
      <c r="B175" s="27"/>
      <c r="C175" s="17"/>
      <c r="D175" s="55"/>
      <c r="E175" s="55"/>
      <c r="F175" s="55"/>
      <c r="G175" s="55"/>
    </row>
    <row r="176" spans="1:7">
      <c r="A176" s="17"/>
      <c r="B176" s="27"/>
      <c r="C176" s="17"/>
      <c r="D176" s="55"/>
      <c r="E176" s="55"/>
      <c r="F176" s="55"/>
      <c r="G176" s="55"/>
    </row>
    <row r="177" spans="1:7">
      <c r="A177" s="17"/>
      <c r="B177" s="27"/>
      <c r="C177" s="17"/>
      <c r="D177" s="55"/>
      <c r="E177" s="55"/>
      <c r="F177" s="55"/>
      <c r="G177" s="55"/>
    </row>
    <row r="178" spans="1:7">
      <c r="A178" s="17"/>
      <c r="B178" s="27"/>
      <c r="C178" s="17"/>
      <c r="D178" s="55"/>
      <c r="E178" s="55"/>
      <c r="F178" s="55"/>
      <c r="G178" s="55"/>
    </row>
    <row r="179" spans="1:7">
      <c r="A179" s="17"/>
      <c r="B179" s="27"/>
      <c r="C179" s="17"/>
      <c r="D179" s="55"/>
      <c r="E179" s="55"/>
      <c r="F179" s="55"/>
      <c r="G179" s="55"/>
    </row>
    <row r="180" spans="1:7">
      <c r="A180" s="17"/>
      <c r="B180" s="27"/>
      <c r="C180" s="17"/>
      <c r="D180" s="55"/>
      <c r="E180" s="55"/>
      <c r="F180" s="55"/>
      <c r="G180" s="55"/>
    </row>
    <row r="181" spans="1:7">
      <c r="A181" s="17"/>
      <c r="B181" s="27"/>
      <c r="C181" s="17"/>
      <c r="D181" s="55"/>
      <c r="E181" s="55"/>
      <c r="F181" s="55"/>
      <c r="G181" s="55"/>
    </row>
    <row r="182" spans="1:7">
      <c r="A182" s="17"/>
      <c r="B182" s="27"/>
      <c r="C182" s="17"/>
      <c r="D182" s="55"/>
      <c r="E182" s="55"/>
      <c r="F182" s="55"/>
      <c r="G182" s="55"/>
    </row>
    <row r="183" spans="1:7">
      <c r="A183" s="17"/>
      <c r="B183" s="27"/>
      <c r="C183" s="17"/>
      <c r="D183" s="55"/>
      <c r="E183" s="55"/>
      <c r="F183" s="55"/>
      <c r="G183" s="55"/>
    </row>
    <row r="184" spans="1:7">
      <c r="A184" s="17"/>
      <c r="B184" s="27"/>
      <c r="C184" s="17"/>
      <c r="D184" s="55"/>
      <c r="E184" s="55"/>
      <c r="F184" s="55"/>
      <c r="G184" s="55"/>
    </row>
    <row r="185" spans="1:7">
      <c r="A185" s="17"/>
      <c r="B185" s="27"/>
      <c r="C185" s="17"/>
      <c r="D185" s="55"/>
      <c r="E185" s="55"/>
      <c r="F185" s="55"/>
      <c r="G185" s="55"/>
    </row>
    <row r="186" spans="1:7">
      <c r="A186" s="17"/>
      <c r="B186" s="27"/>
      <c r="C186" s="17"/>
      <c r="D186" s="55"/>
      <c r="E186" s="55"/>
      <c r="F186" s="55"/>
      <c r="G186" s="55"/>
    </row>
    <row r="187" spans="1:7">
      <c r="A187" s="17"/>
      <c r="B187" s="27"/>
      <c r="C187" s="17"/>
      <c r="D187" s="55"/>
      <c r="E187" s="55"/>
      <c r="F187" s="55"/>
      <c r="G187" s="55"/>
    </row>
    <row r="188" spans="1:7">
      <c r="A188" s="17"/>
      <c r="B188" s="27"/>
      <c r="C188" s="17"/>
      <c r="D188" s="55"/>
      <c r="E188" s="55"/>
      <c r="F188" s="55"/>
      <c r="G188" s="55"/>
    </row>
    <row r="189" spans="1:7">
      <c r="A189" s="17"/>
      <c r="B189" s="27"/>
      <c r="C189" s="17"/>
      <c r="D189" s="55"/>
      <c r="E189" s="55"/>
      <c r="F189" s="55"/>
      <c r="G189" s="55"/>
    </row>
    <row r="190" spans="1:7">
      <c r="A190" s="17"/>
      <c r="B190" s="27"/>
      <c r="C190" s="17"/>
      <c r="D190" s="55"/>
      <c r="E190" s="55"/>
      <c r="F190" s="55"/>
      <c r="G190" s="55"/>
    </row>
    <row r="191" spans="1:7">
      <c r="A191" s="17"/>
      <c r="B191" s="27"/>
      <c r="C191" s="17"/>
      <c r="D191" s="55"/>
      <c r="E191" s="55"/>
      <c r="F191" s="55"/>
      <c r="G191" s="55"/>
    </row>
    <row r="192" spans="1:7">
      <c r="A192" s="17"/>
      <c r="B192" s="27"/>
      <c r="C192" s="17"/>
      <c r="D192" s="55"/>
      <c r="E192" s="55"/>
      <c r="F192" s="55"/>
      <c r="G192" s="55"/>
    </row>
    <row r="193" spans="1:7">
      <c r="A193" s="17"/>
      <c r="B193" s="27"/>
      <c r="C193" s="17"/>
      <c r="D193" s="55"/>
      <c r="E193" s="55"/>
      <c r="F193" s="55"/>
      <c r="G193" s="55"/>
    </row>
    <row r="194" spans="1:7">
      <c r="A194" s="17"/>
      <c r="B194" s="27"/>
      <c r="C194" s="17"/>
      <c r="D194" s="55"/>
      <c r="E194" s="55"/>
      <c r="F194" s="55"/>
      <c r="G194" s="55"/>
    </row>
    <row r="195" spans="1:7">
      <c r="A195" s="17"/>
      <c r="B195" s="27"/>
      <c r="C195" s="17"/>
      <c r="D195" s="55"/>
      <c r="E195" s="55"/>
      <c r="F195" s="55"/>
      <c r="G195" s="55"/>
    </row>
    <row r="196" spans="1:7">
      <c r="A196" s="17"/>
      <c r="B196" s="27"/>
      <c r="C196" s="17"/>
      <c r="D196" s="55"/>
      <c r="E196" s="55"/>
      <c r="F196" s="55"/>
      <c r="G196" s="55"/>
    </row>
    <row r="197" spans="1:7">
      <c r="A197" s="17"/>
      <c r="B197" s="27"/>
      <c r="C197" s="17"/>
      <c r="D197" s="55"/>
      <c r="E197" s="55"/>
      <c r="F197" s="55"/>
      <c r="G197" s="55"/>
    </row>
    <row r="198" spans="1:7">
      <c r="A198" s="17"/>
      <c r="B198" s="27"/>
      <c r="C198" s="17"/>
      <c r="D198" s="55"/>
      <c r="E198" s="55"/>
      <c r="F198" s="55"/>
      <c r="G198" s="55"/>
    </row>
    <row r="199" spans="1:7">
      <c r="A199" s="17"/>
      <c r="B199" s="27"/>
      <c r="C199" s="17"/>
      <c r="D199" s="55"/>
      <c r="E199" s="55"/>
      <c r="F199" s="55"/>
      <c r="G199" s="55"/>
    </row>
    <row r="200" spans="1:7">
      <c r="A200" s="17"/>
      <c r="B200" s="27"/>
      <c r="C200" s="17"/>
      <c r="D200" s="55"/>
      <c r="E200" s="55"/>
      <c r="F200" s="55"/>
      <c r="G200" s="55"/>
    </row>
    <row r="201" spans="1:7">
      <c r="A201" s="17"/>
      <c r="B201" s="27"/>
      <c r="C201" s="17"/>
      <c r="D201" s="55"/>
      <c r="E201" s="55"/>
      <c r="F201" s="55"/>
      <c r="G201" s="55"/>
    </row>
    <row r="202" spans="1:7">
      <c r="A202" s="17"/>
      <c r="B202" s="27"/>
      <c r="C202" s="17"/>
      <c r="D202" s="55"/>
      <c r="E202" s="55"/>
      <c r="F202" s="55"/>
      <c r="G202" s="55"/>
    </row>
    <row r="203" spans="1:7">
      <c r="A203" s="17"/>
      <c r="B203" s="27"/>
      <c r="C203" s="17"/>
      <c r="D203" s="55"/>
      <c r="E203" s="55"/>
      <c r="F203" s="55"/>
      <c r="G203" s="55"/>
    </row>
    <row r="204" spans="1:7">
      <c r="A204" s="17"/>
      <c r="B204" s="27"/>
      <c r="C204" s="17"/>
      <c r="D204" s="55"/>
      <c r="E204" s="55"/>
      <c r="F204" s="55"/>
      <c r="G204" s="55"/>
    </row>
    <row r="205" spans="1:7">
      <c r="A205" s="17"/>
      <c r="B205" s="27"/>
      <c r="C205" s="17"/>
      <c r="D205" s="55"/>
      <c r="E205" s="55"/>
      <c r="F205" s="55"/>
      <c r="G205" s="55"/>
    </row>
    <row r="206" spans="1:7">
      <c r="A206" s="17"/>
      <c r="B206" s="27"/>
      <c r="C206" s="17"/>
      <c r="D206" s="55"/>
      <c r="E206" s="55"/>
      <c r="F206" s="55"/>
      <c r="G206" s="55"/>
    </row>
    <row r="207" spans="1:7">
      <c r="A207" s="17"/>
      <c r="B207" s="27"/>
      <c r="C207" s="17"/>
      <c r="D207" s="55"/>
      <c r="E207" s="55"/>
      <c r="F207" s="55"/>
      <c r="G207" s="55"/>
    </row>
    <row r="208" spans="1:7">
      <c r="A208" s="17"/>
      <c r="B208" s="27"/>
      <c r="C208" s="17"/>
      <c r="D208" s="55"/>
      <c r="E208" s="55"/>
      <c r="F208" s="55"/>
      <c r="G208" s="55"/>
    </row>
    <row r="209" spans="1:7">
      <c r="A209" s="17"/>
      <c r="B209" s="27"/>
      <c r="C209" s="17"/>
      <c r="D209" s="55"/>
      <c r="E209" s="55"/>
      <c r="F209" s="55"/>
      <c r="G209" s="55"/>
    </row>
    <row r="210" spans="1:7">
      <c r="A210" s="17"/>
      <c r="B210" s="27"/>
      <c r="C210" s="17"/>
      <c r="D210" s="55"/>
      <c r="E210" s="55"/>
      <c r="F210" s="55"/>
      <c r="G210" s="55"/>
    </row>
    <row r="211" spans="1:7">
      <c r="A211" s="17"/>
      <c r="B211" s="27"/>
      <c r="C211" s="17"/>
      <c r="D211" s="55"/>
      <c r="E211" s="55"/>
      <c r="F211" s="55"/>
      <c r="G211" s="55"/>
    </row>
    <row r="212" spans="1:7">
      <c r="A212" s="17"/>
      <c r="B212" s="27"/>
      <c r="C212" s="17"/>
      <c r="D212" s="55"/>
      <c r="E212" s="55"/>
      <c r="F212" s="55"/>
      <c r="G212" s="55"/>
    </row>
    <row r="213" spans="1:7">
      <c r="A213" s="17"/>
      <c r="B213" s="27"/>
      <c r="C213" s="17"/>
      <c r="D213" s="55"/>
      <c r="E213" s="55"/>
      <c r="F213" s="55"/>
      <c r="G213" s="55"/>
    </row>
    <row r="214" spans="1:7">
      <c r="A214" s="17"/>
      <c r="B214" s="27"/>
      <c r="C214" s="17"/>
      <c r="D214" s="55"/>
      <c r="E214" s="55"/>
      <c r="F214" s="55"/>
      <c r="G214" s="55"/>
    </row>
    <row r="215" spans="1:7">
      <c r="A215" s="17"/>
      <c r="B215" s="27"/>
      <c r="C215" s="17"/>
      <c r="D215" s="55"/>
      <c r="E215" s="55"/>
      <c r="F215" s="55"/>
      <c r="G215" s="55"/>
    </row>
    <row r="216" spans="1:7">
      <c r="A216" s="17"/>
      <c r="B216" s="27"/>
      <c r="C216" s="17"/>
      <c r="D216" s="55"/>
      <c r="E216" s="55"/>
      <c r="F216" s="55"/>
      <c r="G216" s="55"/>
    </row>
    <row r="217" spans="1:7">
      <c r="A217" s="17"/>
      <c r="B217" s="27"/>
      <c r="C217" s="17"/>
      <c r="D217" s="55"/>
      <c r="E217" s="55"/>
      <c r="F217" s="55"/>
      <c r="G217" s="55"/>
    </row>
    <row r="218" spans="1:7">
      <c r="A218" s="17"/>
      <c r="B218" s="27"/>
      <c r="C218" s="17"/>
      <c r="D218" s="55"/>
      <c r="E218" s="55"/>
      <c r="F218" s="55"/>
      <c r="G218" s="55"/>
    </row>
    <row r="219" spans="1:7">
      <c r="A219" s="17"/>
      <c r="B219" s="27"/>
      <c r="C219" s="17"/>
      <c r="D219" s="55"/>
      <c r="E219" s="55"/>
      <c r="F219" s="55"/>
      <c r="G219" s="55"/>
    </row>
    <row r="220" spans="1:7">
      <c r="A220" s="17"/>
      <c r="B220" s="27"/>
      <c r="C220" s="17"/>
      <c r="D220" s="55"/>
      <c r="E220" s="55"/>
      <c r="F220" s="55"/>
      <c r="G220" s="55"/>
    </row>
    <row r="221" spans="1:7">
      <c r="A221" s="17"/>
      <c r="B221" s="27"/>
      <c r="C221" s="17"/>
      <c r="D221" s="55"/>
      <c r="E221" s="55"/>
      <c r="F221" s="55"/>
      <c r="G221" s="55"/>
    </row>
    <row r="222" spans="1:7">
      <c r="A222" s="17"/>
      <c r="B222" s="27"/>
      <c r="C222" s="17"/>
      <c r="D222" s="55"/>
      <c r="E222" s="55"/>
      <c r="F222" s="55"/>
      <c r="G222" s="55"/>
    </row>
    <row r="223" spans="1:7">
      <c r="A223" s="17"/>
      <c r="B223" s="27"/>
      <c r="C223" s="17"/>
      <c r="D223" s="55"/>
      <c r="E223" s="55"/>
      <c r="F223" s="55"/>
      <c r="G223" s="55"/>
    </row>
    <row r="224" spans="1:7">
      <c r="A224" s="17"/>
      <c r="B224" s="27"/>
      <c r="C224" s="17"/>
      <c r="D224" s="55"/>
      <c r="E224" s="55"/>
      <c r="F224" s="55"/>
      <c r="G224" s="55"/>
    </row>
    <row r="225" spans="1:7">
      <c r="A225" s="17"/>
      <c r="B225" s="27"/>
      <c r="C225" s="17"/>
      <c r="D225" s="55"/>
      <c r="E225" s="55"/>
      <c r="F225" s="55"/>
      <c r="G225" s="55"/>
    </row>
    <row r="226" spans="1:7">
      <c r="A226" s="17"/>
      <c r="B226" s="27"/>
      <c r="C226" s="17"/>
      <c r="D226" s="55"/>
      <c r="E226" s="55"/>
      <c r="F226" s="55"/>
      <c r="G226" s="55"/>
    </row>
    <row r="227" spans="1:7">
      <c r="A227" s="17"/>
      <c r="B227" s="27"/>
      <c r="C227" s="17"/>
      <c r="D227" s="55"/>
      <c r="E227" s="55"/>
      <c r="F227" s="55"/>
      <c r="G227" s="55"/>
    </row>
    <row r="228" spans="1:7">
      <c r="A228" s="17"/>
      <c r="B228" s="27"/>
      <c r="C228" s="17"/>
      <c r="D228" s="55"/>
      <c r="E228" s="55"/>
      <c r="F228" s="55"/>
      <c r="G228" s="55"/>
    </row>
    <row r="229" spans="1:7">
      <c r="A229" s="17"/>
      <c r="B229" s="27"/>
      <c r="C229" s="17"/>
      <c r="D229" s="55"/>
      <c r="E229" s="55"/>
      <c r="F229" s="55"/>
      <c r="G229" s="55"/>
    </row>
    <row r="230" spans="1:7">
      <c r="A230" s="17"/>
      <c r="B230" s="27"/>
      <c r="C230" s="17"/>
      <c r="D230" s="55"/>
      <c r="E230" s="55"/>
      <c r="F230" s="55"/>
      <c r="G230" s="55"/>
    </row>
    <row r="231" spans="1:7">
      <c r="A231" s="17"/>
      <c r="B231" s="27"/>
      <c r="C231" s="17"/>
      <c r="D231" s="55"/>
      <c r="E231" s="55"/>
      <c r="F231" s="55"/>
      <c r="G231" s="55"/>
    </row>
    <row r="232" spans="1:7">
      <c r="A232" s="17"/>
      <c r="B232" s="27"/>
      <c r="C232" s="17"/>
      <c r="D232" s="55"/>
      <c r="E232" s="55"/>
      <c r="F232" s="55"/>
      <c r="G232" s="55"/>
    </row>
    <row r="233" spans="1:7">
      <c r="A233" s="17"/>
      <c r="B233" s="27"/>
      <c r="C233" s="17"/>
      <c r="D233" s="55"/>
      <c r="E233" s="55"/>
      <c r="F233" s="55"/>
      <c r="G233" s="55"/>
    </row>
    <row r="234" spans="1:7">
      <c r="A234" s="17"/>
      <c r="B234" s="27"/>
      <c r="C234" s="17"/>
      <c r="D234" s="55"/>
      <c r="E234" s="55"/>
      <c r="F234" s="55"/>
      <c r="G234" s="55"/>
    </row>
    <row r="235" spans="1:7">
      <c r="A235" s="17"/>
      <c r="B235" s="27"/>
      <c r="C235" s="17"/>
      <c r="D235" s="55"/>
      <c r="E235" s="55"/>
      <c r="F235" s="55"/>
      <c r="G235" s="55"/>
    </row>
    <row r="236" spans="1:7">
      <c r="A236" s="17"/>
      <c r="B236" s="27"/>
      <c r="C236" s="17"/>
      <c r="D236" s="55"/>
      <c r="E236" s="55"/>
      <c r="F236" s="55"/>
      <c r="G236" s="55"/>
    </row>
    <row r="237" spans="1:7">
      <c r="A237" s="17"/>
      <c r="B237" s="27"/>
      <c r="C237" s="17"/>
      <c r="D237" s="55"/>
      <c r="E237" s="55"/>
      <c r="F237" s="55"/>
      <c r="G237" s="55"/>
    </row>
    <row r="238" spans="1:7">
      <c r="A238" s="17"/>
      <c r="B238" s="27"/>
      <c r="C238" s="17"/>
      <c r="D238" s="55"/>
      <c r="E238" s="55"/>
      <c r="F238" s="55"/>
      <c r="G238" s="55"/>
    </row>
    <row r="239" spans="1:7">
      <c r="A239" s="17"/>
      <c r="B239" s="27"/>
      <c r="C239" s="17"/>
      <c r="D239" s="55"/>
      <c r="E239" s="55"/>
      <c r="F239" s="55"/>
      <c r="G239" s="55"/>
    </row>
    <row r="240" spans="1:7">
      <c r="A240" s="17"/>
      <c r="B240" s="27"/>
      <c r="C240" s="17"/>
      <c r="D240" s="55"/>
      <c r="E240" s="55"/>
      <c r="F240" s="55"/>
      <c r="G240" s="55"/>
    </row>
    <row r="241" spans="1:7">
      <c r="A241" s="17"/>
      <c r="B241" s="27"/>
      <c r="C241" s="17"/>
      <c r="D241" s="55"/>
      <c r="E241" s="55"/>
      <c r="F241" s="55"/>
      <c r="G241" s="55"/>
    </row>
    <row r="242" spans="1:7">
      <c r="A242" s="17"/>
      <c r="B242" s="27"/>
      <c r="C242" s="17"/>
      <c r="D242" s="55"/>
      <c r="E242" s="55"/>
      <c r="F242" s="55"/>
      <c r="G242" s="55"/>
    </row>
    <row r="243" spans="1:7">
      <c r="A243" s="17"/>
      <c r="B243" s="27"/>
      <c r="C243" s="17"/>
      <c r="D243" s="55"/>
      <c r="E243" s="55"/>
      <c r="F243" s="55"/>
      <c r="G243" s="55"/>
    </row>
    <row r="244" spans="1:7">
      <c r="A244" s="17"/>
      <c r="B244" s="27"/>
      <c r="C244" s="17"/>
      <c r="D244" s="55"/>
      <c r="E244" s="55"/>
      <c r="F244" s="55"/>
      <c r="G244" s="55"/>
    </row>
    <row r="245" spans="1:7">
      <c r="A245" s="17"/>
      <c r="B245" s="27"/>
      <c r="C245" s="17"/>
      <c r="D245" s="55"/>
      <c r="E245" s="55"/>
      <c r="F245" s="55"/>
      <c r="G245" s="55"/>
    </row>
    <row r="246" spans="1:7">
      <c r="A246" s="17"/>
      <c r="B246" s="27"/>
      <c r="C246" s="17"/>
      <c r="D246" s="55"/>
      <c r="E246" s="55"/>
      <c r="F246" s="55"/>
      <c r="G246" s="55"/>
    </row>
    <row r="247" spans="1:7">
      <c r="A247" s="17"/>
      <c r="B247" s="27"/>
      <c r="C247" s="17"/>
      <c r="D247" s="55"/>
      <c r="E247" s="55"/>
      <c r="F247" s="55"/>
      <c r="G247" s="55"/>
    </row>
    <row r="248" spans="1:7">
      <c r="A248" s="17"/>
      <c r="B248" s="27"/>
      <c r="C248" s="17"/>
      <c r="D248" s="55"/>
      <c r="E248" s="55"/>
      <c r="F248" s="55"/>
      <c r="G248" s="55"/>
    </row>
    <row r="249" spans="1:7">
      <c r="A249" s="17"/>
      <c r="B249" s="27"/>
      <c r="C249" s="17"/>
      <c r="D249" s="55"/>
      <c r="E249" s="55"/>
      <c r="F249" s="55"/>
      <c r="G249" s="55"/>
    </row>
    <row r="250" spans="1:7">
      <c r="A250" s="17"/>
      <c r="B250" s="27"/>
      <c r="C250" s="17"/>
      <c r="D250" s="55"/>
      <c r="E250" s="55"/>
      <c r="F250" s="55"/>
      <c r="G250" s="55"/>
    </row>
    <row r="251" spans="1:7">
      <c r="A251" s="17"/>
      <c r="B251" s="27"/>
      <c r="C251" s="17"/>
      <c r="D251" s="55"/>
      <c r="E251" s="55"/>
      <c r="F251" s="55"/>
      <c r="G251" s="55"/>
    </row>
    <row r="252" spans="1:7">
      <c r="A252" s="17"/>
      <c r="B252" s="27"/>
      <c r="C252" s="17"/>
      <c r="D252" s="55"/>
      <c r="E252" s="55"/>
      <c r="F252" s="55"/>
      <c r="G252" s="55"/>
    </row>
    <row r="253" spans="1:7">
      <c r="A253" s="17"/>
      <c r="B253" s="27"/>
      <c r="C253" s="17"/>
      <c r="D253" s="55"/>
      <c r="E253" s="55"/>
      <c r="F253" s="55"/>
      <c r="G253" s="55"/>
    </row>
    <row r="254" spans="1:7">
      <c r="A254" s="17"/>
      <c r="B254" s="27"/>
      <c r="C254" s="17"/>
      <c r="D254" s="55"/>
      <c r="E254" s="55"/>
      <c r="F254" s="55"/>
      <c r="G254" s="55"/>
    </row>
    <row r="255" spans="1:7">
      <c r="A255" s="17"/>
      <c r="B255" s="27"/>
      <c r="C255" s="17"/>
      <c r="D255" s="55"/>
      <c r="E255" s="55"/>
      <c r="F255" s="55"/>
      <c r="G255" s="55"/>
    </row>
    <row r="256" spans="1:7">
      <c r="A256" s="17"/>
      <c r="B256" s="27"/>
      <c r="C256" s="17"/>
      <c r="D256" s="55"/>
      <c r="E256" s="55"/>
      <c r="F256" s="55"/>
      <c r="G256" s="55"/>
    </row>
    <row r="257" spans="1:7">
      <c r="A257" s="17"/>
      <c r="B257" s="27"/>
      <c r="C257" s="17"/>
      <c r="D257" s="55"/>
      <c r="E257" s="55"/>
      <c r="F257" s="55"/>
      <c r="G257" s="55"/>
    </row>
    <row r="258" spans="1:7">
      <c r="A258" s="17"/>
      <c r="B258" s="27"/>
      <c r="C258" s="17"/>
      <c r="D258" s="55"/>
      <c r="E258" s="55"/>
      <c r="F258" s="55"/>
      <c r="G258" s="55"/>
    </row>
    <row r="259" spans="1:7">
      <c r="A259" s="17"/>
      <c r="B259" s="27"/>
      <c r="C259" s="17"/>
      <c r="D259" s="55"/>
      <c r="E259" s="55"/>
      <c r="F259" s="55"/>
      <c r="G259" s="55"/>
    </row>
    <row r="260" spans="1:7">
      <c r="A260" s="17"/>
      <c r="B260" s="27"/>
      <c r="C260" s="17"/>
      <c r="D260" s="55"/>
      <c r="E260" s="55"/>
      <c r="F260" s="55"/>
      <c r="G260" s="55"/>
    </row>
    <row r="261" spans="1:7">
      <c r="A261" s="17"/>
      <c r="B261" s="27"/>
      <c r="C261" s="17"/>
      <c r="D261" s="55"/>
      <c r="E261" s="55"/>
      <c r="F261" s="55"/>
      <c r="G261" s="55"/>
    </row>
    <row r="262" spans="1:7">
      <c r="A262" s="17"/>
      <c r="B262" s="27"/>
      <c r="C262" s="17"/>
      <c r="D262" s="55"/>
      <c r="E262" s="55"/>
      <c r="F262" s="55"/>
      <c r="G262" s="55"/>
    </row>
    <row r="263" spans="1:7">
      <c r="A263" s="17"/>
      <c r="B263" s="27"/>
      <c r="C263" s="17"/>
      <c r="D263" s="55"/>
      <c r="E263" s="55"/>
      <c r="F263" s="55"/>
      <c r="G263" s="55"/>
    </row>
    <row r="264" spans="1:7">
      <c r="A264" s="17"/>
      <c r="B264" s="27"/>
      <c r="C264" s="17"/>
      <c r="D264" s="55"/>
      <c r="E264" s="55"/>
      <c r="F264" s="55"/>
      <c r="G264" s="55"/>
    </row>
    <row r="265" spans="1:7">
      <c r="A265" s="17"/>
      <c r="B265" s="27"/>
      <c r="C265" s="17"/>
      <c r="D265" s="55"/>
      <c r="E265" s="55"/>
      <c r="F265" s="55"/>
      <c r="G265" s="55"/>
    </row>
    <row r="266" spans="1:7">
      <c r="A266" s="17"/>
      <c r="B266" s="27"/>
      <c r="C266" s="17"/>
      <c r="D266" s="55"/>
      <c r="E266" s="55"/>
      <c r="F266" s="55"/>
      <c r="G266" s="55"/>
    </row>
    <row r="267" spans="1:7">
      <c r="A267" s="17"/>
      <c r="B267" s="27"/>
      <c r="C267" s="17"/>
      <c r="D267" s="55"/>
      <c r="E267" s="55"/>
      <c r="F267" s="55"/>
      <c r="G267" s="55"/>
    </row>
    <row r="268" spans="1:7">
      <c r="A268" s="17"/>
      <c r="B268" s="27"/>
      <c r="C268" s="17"/>
      <c r="D268" s="55"/>
      <c r="E268" s="55"/>
      <c r="F268" s="55"/>
      <c r="G268" s="55"/>
    </row>
    <row r="269" spans="1:7">
      <c r="A269" s="17"/>
      <c r="B269" s="27"/>
      <c r="C269" s="17"/>
      <c r="D269" s="55"/>
      <c r="E269" s="55"/>
      <c r="F269" s="55"/>
      <c r="G269" s="55"/>
    </row>
    <row r="270" spans="1:7">
      <c r="A270" s="17"/>
      <c r="B270" s="27"/>
      <c r="C270" s="17"/>
      <c r="D270" s="55"/>
      <c r="E270" s="55"/>
      <c r="F270" s="55"/>
      <c r="G270" s="55"/>
    </row>
    <row r="271" spans="1:7">
      <c r="A271" s="17"/>
      <c r="B271" s="27"/>
      <c r="C271" s="17"/>
      <c r="D271" s="55"/>
      <c r="E271" s="55"/>
      <c r="F271" s="55"/>
      <c r="G271" s="55"/>
    </row>
    <row r="272" spans="1:7">
      <c r="A272" s="17"/>
      <c r="B272" s="27"/>
      <c r="C272" s="17"/>
      <c r="D272" s="55"/>
      <c r="E272" s="55"/>
      <c r="F272" s="55"/>
      <c r="G272" s="55"/>
    </row>
    <row r="273" spans="1:7">
      <c r="A273" s="17"/>
      <c r="B273" s="27"/>
      <c r="C273" s="17"/>
      <c r="D273" s="55"/>
      <c r="E273" s="55"/>
      <c r="F273" s="55"/>
      <c r="G273" s="55"/>
    </row>
    <row r="274" spans="1:7">
      <c r="A274" s="17"/>
      <c r="B274" s="27"/>
      <c r="C274" s="17"/>
      <c r="D274" s="55"/>
      <c r="E274" s="55"/>
      <c r="F274" s="55"/>
      <c r="G274" s="55"/>
    </row>
    <row r="275" spans="1:7">
      <c r="A275" s="17"/>
      <c r="B275" s="27"/>
      <c r="C275" s="17"/>
      <c r="D275" s="55"/>
      <c r="E275" s="55"/>
      <c r="F275" s="55"/>
      <c r="G275" s="55"/>
    </row>
    <row r="276" spans="1:7">
      <c r="A276" s="17"/>
      <c r="B276" s="27"/>
      <c r="C276" s="17"/>
      <c r="D276" s="55"/>
      <c r="E276" s="55"/>
      <c r="F276" s="55"/>
      <c r="G276" s="55"/>
    </row>
    <row r="277" spans="1:7">
      <c r="A277" s="17"/>
      <c r="B277" s="27"/>
      <c r="C277" s="17"/>
      <c r="D277" s="55"/>
      <c r="E277" s="55"/>
      <c r="F277" s="55"/>
      <c r="G277" s="55"/>
    </row>
    <row r="278" spans="1:7">
      <c r="A278" s="17"/>
      <c r="B278" s="27"/>
      <c r="C278" s="17"/>
      <c r="D278" s="55"/>
      <c r="E278" s="55"/>
      <c r="F278" s="55"/>
      <c r="G278" s="55"/>
    </row>
    <row r="279" spans="1:7">
      <c r="A279" s="17"/>
      <c r="B279" s="27"/>
      <c r="C279" s="17"/>
      <c r="D279" s="55"/>
      <c r="E279" s="55"/>
      <c r="F279" s="55"/>
      <c r="G279" s="55"/>
    </row>
    <row r="280" spans="1:7">
      <c r="A280" s="17"/>
      <c r="B280" s="27"/>
      <c r="C280" s="17"/>
      <c r="D280" s="55"/>
      <c r="E280" s="55"/>
      <c r="F280" s="55"/>
      <c r="G280" s="55"/>
    </row>
    <row r="281" spans="1:7">
      <c r="A281" s="17"/>
      <c r="B281" s="27"/>
      <c r="C281" s="17"/>
      <c r="D281" s="55"/>
      <c r="E281" s="55"/>
      <c r="F281" s="55"/>
      <c r="G281" s="55"/>
    </row>
    <row r="282" spans="1:7">
      <c r="A282" s="17"/>
      <c r="B282" s="27"/>
      <c r="C282" s="17"/>
      <c r="D282" s="55"/>
      <c r="E282" s="55"/>
      <c r="F282" s="55"/>
      <c r="G282" s="55"/>
    </row>
    <row r="283" spans="1:7">
      <c r="A283" s="17"/>
      <c r="B283" s="27"/>
      <c r="C283" s="17"/>
      <c r="D283" s="55"/>
      <c r="E283" s="55"/>
      <c r="F283" s="55"/>
      <c r="G283" s="55"/>
    </row>
    <row r="284" spans="1:7">
      <c r="A284" s="17"/>
      <c r="B284" s="27"/>
      <c r="C284" s="17"/>
      <c r="D284" s="55"/>
      <c r="E284" s="55"/>
      <c r="F284" s="55"/>
      <c r="G284" s="55"/>
    </row>
    <row r="285" spans="1:7">
      <c r="A285" s="17"/>
      <c r="B285" s="27"/>
      <c r="C285" s="17"/>
      <c r="D285" s="55"/>
      <c r="E285" s="55"/>
      <c r="F285" s="55"/>
      <c r="G285" s="55"/>
    </row>
    <row r="286" spans="1:7">
      <c r="A286" s="17"/>
      <c r="B286" s="27"/>
      <c r="C286" s="17"/>
      <c r="D286" s="55"/>
      <c r="E286" s="55"/>
      <c r="F286" s="55"/>
      <c r="G286" s="55"/>
    </row>
    <row r="287" spans="1:7">
      <c r="A287" s="17"/>
      <c r="B287" s="27"/>
      <c r="C287" s="17"/>
      <c r="D287" s="55"/>
      <c r="E287" s="55"/>
      <c r="F287" s="55"/>
      <c r="G287" s="55"/>
    </row>
    <row r="288" spans="1:7">
      <c r="A288" s="17"/>
      <c r="B288" s="27"/>
      <c r="C288" s="17"/>
      <c r="D288" s="55"/>
      <c r="E288" s="55"/>
      <c r="F288" s="55"/>
      <c r="G288" s="55"/>
    </row>
    <row r="289" spans="1:7">
      <c r="A289" s="17"/>
      <c r="B289" s="27"/>
      <c r="C289" s="17"/>
      <c r="D289" s="55"/>
      <c r="E289" s="55"/>
      <c r="F289" s="55"/>
      <c r="G289" s="55"/>
    </row>
    <row r="290" spans="1:7">
      <c r="A290" s="17"/>
      <c r="B290" s="27"/>
      <c r="C290" s="17"/>
      <c r="D290" s="55"/>
      <c r="E290" s="55"/>
      <c r="F290" s="55"/>
      <c r="G290" s="55"/>
    </row>
    <row r="291" spans="1:7">
      <c r="A291" s="17"/>
      <c r="B291" s="27"/>
      <c r="C291" s="17"/>
      <c r="D291" s="55"/>
      <c r="E291" s="55"/>
      <c r="F291" s="55"/>
      <c r="G291" s="55"/>
    </row>
    <row r="292" spans="1:7">
      <c r="A292" s="17"/>
      <c r="B292" s="27"/>
      <c r="C292" s="17"/>
      <c r="D292" s="55"/>
      <c r="E292" s="55"/>
      <c r="F292" s="55"/>
      <c r="G292" s="55"/>
    </row>
    <row r="293" spans="1:7">
      <c r="A293" s="17"/>
      <c r="B293" s="27"/>
      <c r="C293" s="17"/>
      <c r="D293" s="55"/>
      <c r="E293" s="55"/>
      <c r="F293" s="55"/>
      <c r="G293" s="55"/>
    </row>
    <row r="294" spans="1:7">
      <c r="A294" s="17"/>
      <c r="B294" s="27"/>
      <c r="C294" s="17"/>
      <c r="D294" s="55"/>
      <c r="E294" s="55"/>
      <c r="F294" s="55"/>
      <c r="G294" s="55"/>
    </row>
    <row r="295" spans="1:7">
      <c r="A295" s="17"/>
      <c r="B295" s="27"/>
      <c r="C295" s="17"/>
      <c r="D295" s="55"/>
      <c r="E295" s="55"/>
      <c r="F295" s="55"/>
      <c r="G295" s="55"/>
    </row>
    <row r="296" spans="1:7">
      <c r="A296" s="17"/>
      <c r="B296" s="27"/>
      <c r="C296" s="17"/>
      <c r="D296" s="55"/>
      <c r="E296" s="55"/>
      <c r="F296" s="55"/>
      <c r="G296" s="55"/>
    </row>
    <row r="297" spans="1:7">
      <c r="A297" s="17"/>
      <c r="B297" s="27"/>
      <c r="C297" s="17"/>
      <c r="D297" s="55"/>
      <c r="E297" s="55"/>
      <c r="F297" s="55"/>
      <c r="G297" s="55"/>
    </row>
    <row r="298" spans="1:7">
      <c r="A298" s="17"/>
      <c r="B298" s="27"/>
      <c r="C298" s="17"/>
      <c r="D298" s="55"/>
      <c r="E298" s="55"/>
      <c r="F298" s="55"/>
      <c r="G298" s="55"/>
    </row>
    <row r="299" spans="1:7">
      <c r="A299" s="17"/>
      <c r="B299" s="27"/>
      <c r="C299" s="17"/>
      <c r="D299" s="55"/>
      <c r="E299" s="55"/>
      <c r="F299" s="55"/>
      <c r="G299" s="55"/>
    </row>
    <row r="300" spans="1:7">
      <c r="A300" s="17"/>
      <c r="B300" s="27"/>
      <c r="C300" s="17"/>
      <c r="D300" s="55"/>
      <c r="E300" s="55"/>
      <c r="F300" s="55"/>
      <c r="G300" s="55"/>
    </row>
    <row r="301" spans="1:7">
      <c r="A301" s="17"/>
      <c r="B301" s="27"/>
      <c r="C301" s="17"/>
      <c r="D301" s="55"/>
      <c r="E301" s="55"/>
      <c r="F301" s="55"/>
      <c r="G301" s="55"/>
    </row>
    <row r="302" spans="1:7">
      <c r="A302" s="17"/>
      <c r="B302" s="27"/>
      <c r="C302" s="17"/>
      <c r="D302" s="55"/>
      <c r="E302" s="55"/>
      <c r="F302" s="55"/>
      <c r="G302" s="55"/>
    </row>
    <row r="303" spans="1:7">
      <c r="A303" s="17"/>
      <c r="B303" s="27"/>
      <c r="C303" s="17"/>
      <c r="D303" s="55"/>
      <c r="E303" s="55"/>
      <c r="F303" s="55"/>
      <c r="G303" s="55"/>
    </row>
    <row r="304" spans="1:7">
      <c r="A304" s="17"/>
      <c r="B304" s="27"/>
      <c r="C304" s="17"/>
      <c r="D304" s="55"/>
      <c r="E304" s="55"/>
      <c r="F304" s="55"/>
      <c r="G304" s="55"/>
    </row>
    <row r="305" spans="1:7">
      <c r="A305" s="17"/>
      <c r="B305" s="27"/>
      <c r="C305" s="17"/>
      <c r="D305" s="55"/>
      <c r="E305" s="55"/>
      <c r="F305" s="55"/>
      <c r="G305" s="55"/>
    </row>
    <row r="306" spans="1:7">
      <c r="A306" s="17"/>
      <c r="B306" s="27"/>
      <c r="C306" s="17"/>
      <c r="D306" s="55"/>
      <c r="E306" s="55"/>
      <c r="F306" s="55"/>
      <c r="G306" s="55"/>
    </row>
    <row r="307" spans="1:7">
      <c r="A307" s="17"/>
      <c r="B307" s="27"/>
      <c r="C307" s="17"/>
      <c r="D307" s="55"/>
      <c r="E307" s="55"/>
      <c r="F307" s="55"/>
      <c r="G307" s="55"/>
    </row>
    <row r="308" spans="1:7">
      <c r="A308" s="17"/>
      <c r="B308" s="27"/>
      <c r="C308" s="17"/>
      <c r="D308" s="55"/>
      <c r="E308" s="55"/>
      <c r="F308" s="55"/>
      <c r="G308" s="55"/>
    </row>
    <row r="309" spans="1:7">
      <c r="A309" s="17"/>
      <c r="B309" s="27"/>
      <c r="C309" s="17"/>
      <c r="D309" s="55"/>
      <c r="E309" s="55"/>
      <c r="F309" s="55"/>
      <c r="G309" s="55"/>
    </row>
    <row r="310" spans="1:7">
      <c r="A310" s="17"/>
      <c r="B310" s="27"/>
      <c r="C310" s="17"/>
      <c r="D310" s="55"/>
      <c r="E310" s="55"/>
      <c r="F310" s="55"/>
      <c r="G310" s="55"/>
    </row>
    <row r="311" spans="1:7">
      <c r="A311" s="17"/>
      <c r="B311" s="27"/>
      <c r="C311" s="17"/>
      <c r="D311" s="55"/>
      <c r="E311" s="55"/>
      <c r="F311" s="55"/>
      <c r="G311" s="55"/>
    </row>
    <row r="312" spans="1:7">
      <c r="A312" s="17"/>
      <c r="B312" s="27"/>
      <c r="C312" s="17"/>
      <c r="D312" s="55"/>
      <c r="E312" s="55"/>
      <c r="F312" s="55"/>
      <c r="G312" s="55"/>
    </row>
    <row r="313" spans="1:7">
      <c r="A313" s="17"/>
      <c r="B313" s="27"/>
      <c r="C313" s="17"/>
      <c r="D313" s="55"/>
      <c r="E313" s="55"/>
      <c r="F313" s="55"/>
      <c r="G313" s="55"/>
    </row>
    <row r="314" spans="1:7">
      <c r="A314" s="17"/>
      <c r="B314" s="27"/>
      <c r="C314" s="17"/>
      <c r="D314" s="55"/>
      <c r="E314" s="55"/>
      <c r="F314" s="55"/>
      <c r="G314" s="55"/>
    </row>
    <row r="315" spans="1:7">
      <c r="A315" s="17"/>
      <c r="B315" s="27"/>
      <c r="C315" s="17"/>
      <c r="D315" s="55"/>
      <c r="E315" s="55"/>
      <c r="F315" s="55"/>
      <c r="G315" s="55"/>
    </row>
    <row r="316" spans="1:7">
      <c r="A316" s="17"/>
      <c r="B316" s="27"/>
      <c r="C316" s="17"/>
      <c r="D316" s="55"/>
      <c r="E316" s="55"/>
      <c r="F316" s="55"/>
      <c r="G316" s="55"/>
    </row>
    <row r="317" spans="1:7">
      <c r="A317" s="17"/>
      <c r="B317" s="27"/>
      <c r="C317" s="17"/>
      <c r="D317" s="55"/>
      <c r="E317" s="55"/>
      <c r="F317" s="55"/>
      <c r="G317" s="55"/>
    </row>
    <row r="318" spans="1:7">
      <c r="A318" s="17"/>
      <c r="B318" s="27"/>
      <c r="C318" s="17"/>
      <c r="D318" s="55"/>
      <c r="E318" s="55"/>
      <c r="F318" s="55"/>
      <c r="G318" s="55"/>
    </row>
    <row r="319" spans="1:7">
      <c r="A319" s="17"/>
      <c r="B319" s="27"/>
      <c r="C319" s="17"/>
      <c r="D319" s="55"/>
      <c r="E319" s="55"/>
      <c r="F319" s="55"/>
      <c r="G319" s="55"/>
    </row>
    <row r="320" spans="1:7">
      <c r="A320" s="17"/>
      <c r="B320" s="27"/>
      <c r="C320" s="17"/>
      <c r="D320" s="55"/>
      <c r="E320" s="55"/>
      <c r="F320" s="55"/>
      <c r="G320" s="55"/>
    </row>
    <row r="321" spans="1:7">
      <c r="A321" s="17"/>
      <c r="B321" s="27"/>
      <c r="C321" s="17"/>
      <c r="D321" s="55"/>
      <c r="E321" s="55"/>
      <c r="F321" s="55"/>
      <c r="G321" s="55"/>
    </row>
    <row r="322" spans="1:7">
      <c r="A322" s="17"/>
      <c r="B322" s="27"/>
      <c r="C322" s="17"/>
      <c r="D322" s="55"/>
      <c r="E322" s="55"/>
      <c r="F322" s="55"/>
      <c r="G322" s="55"/>
    </row>
    <row r="323" spans="1:7">
      <c r="A323" s="17"/>
      <c r="B323" s="27"/>
      <c r="C323" s="17"/>
      <c r="D323" s="55"/>
      <c r="E323" s="55"/>
      <c r="F323" s="55"/>
      <c r="G323" s="55"/>
    </row>
    <row r="324" spans="1:7">
      <c r="A324" s="17"/>
      <c r="B324" s="27"/>
      <c r="C324" s="17"/>
      <c r="D324" s="55"/>
      <c r="E324" s="55"/>
      <c r="F324" s="55"/>
      <c r="G324" s="55"/>
    </row>
    <row r="325" spans="1:7">
      <c r="A325" s="17"/>
      <c r="B325" s="27"/>
      <c r="C325" s="17"/>
      <c r="D325" s="55"/>
      <c r="E325" s="55"/>
      <c r="F325" s="55"/>
      <c r="G325" s="55"/>
    </row>
    <row r="326" spans="1:7">
      <c r="A326" s="17"/>
      <c r="B326" s="27"/>
      <c r="C326" s="17"/>
      <c r="D326" s="55"/>
      <c r="E326" s="55"/>
      <c r="F326" s="55"/>
      <c r="G326" s="55"/>
    </row>
    <row r="327" spans="1:7">
      <c r="A327" s="17"/>
      <c r="B327" s="27"/>
      <c r="C327" s="17"/>
      <c r="D327" s="55"/>
      <c r="E327" s="55"/>
      <c r="F327" s="55"/>
      <c r="G327" s="55"/>
    </row>
    <row r="328" spans="1:7">
      <c r="A328" s="17"/>
      <c r="B328" s="27"/>
      <c r="C328" s="17"/>
      <c r="D328" s="55"/>
      <c r="E328" s="55"/>
      <c r="F328" s="55"/>
      <c r="G328" s="55"/>
    </row>
    <row r="329" spans="1:7">
      <c r="A329" s="17"/>
      <c r="B329" s="27"/>
      <c r="C329" s="17"/>
      <c r="D329" s="55"/>
      <c r="E329" s="55"/>
      <c r="F329" s="55"/>
      <c r="G329" s="55"/>
    </row>
    <row r="330" spans="1:7">
      <c r="A330" s="17"/>
      <c r="B330" s="27"/>
      <c r="C330" s="17"/>
      <c r="D330" s="55"/>
      <c r="E330" s="55"/>
      <c r="F330" s="55"/>
      <c r="G330" s="55"/>
    </row>
    <row r="331" spans="1:7">
      <c r="A331" s="17"/>
      <c r="B331" s="27"/>
      <c r="C331" s="17"/>
      <c r="D331" s="55"/>
      <c r="E331" s="55"/>
      <c r="F331" s="55"/>
      <c r="G331" s="55"/>
    </row>
    <row r="332" spans="1:7">
      <c r="A332" s="17"/>
      <c r="B332" s="27"/>
      <c r="C332" s="17"/>
      <c r="D332" s="55"/>
      <c r="E332" s="55"/>
      <c r="F332" s="55"/>
      <c r="G332" s="55"/>
    </row>
    <row r="333" spans="1:7">
      <c r="A333" s="17"/>
      <c r="B333" s="27"/>
      <c r="C333" s="17"/>
      <c r="D333" s="55"/>
      <c r="E333" s="55"/>
      <c r="F333" s="55"/>
      <c r="G333" s="55"/>
    </row>
    <row r="334" spans="1:7">
      <c r="A334" s="17"/>
      <c r="B334" s="27"/>
      <c r="C334" s="17"/>
      <c r="D334" s="55"/>
      <c r="E334" s="55"/>
      <c r="F334" s="55"/>
      <c r="G334" s="55"/>
    </row>
    <row r="335" spans="1:7">
      <c r="A335" s="17"/>
      <c r="B335" s="27"/>
      <c r="C335" s="17"/>
      <c r="D335" s="55"/>
      <c r="E335" s="55"/>
      <c r="F335" s="55"/>
      <c r="G335" s="55"/>
    </row>
    <row r="336" spans="1:7">
      <c r="A336" s="17"/>
      <c r="B336" s="27"/>
      <c r="C336" s="17"/>
      <c r="D336" s="55"/>
      <c r="E336" s="55"/>
      <c r="F336" s="55"/>
      <c r="G336" s="55"/>
    </row>
    <row r="337" spans="1:7">
      <c r="A337" s="17"/>
      <c r="B337" s="27"/>
      <c r="C337" s="17"/>
      <c r="D337" s="55"/>
      <c r="E337" s="55"/>
      <c r="F337" s="55"/>
      <c r="G337" s="55"/>
    </row>
    <row r="338" spans="1:7">
      <c r="A338" s="17"/>
      <c r="B338" s="27"/>
      <c r="C338" s="17"/>
      <c r="D338" s="55"/>
      <c r="E338" s="55"/>
      <c r="F338" s="55"/>
      <c r="G338" s="55"/>
    </row>
    <row r="339" spans="1:7">
      <c r="A339" s="17"/>
      <c r="B339" s="27"/>
      <c r="C339" s="17"/>
      <c r="D339" s="55"/>
      <c r="E339" s="55"/>
      <c r="F339" s="55"/>
      <c r="G339" s="55"/>
    </row>
    <row r="340" spans="1:7">
      <c r="A340" s="17"/>
      <c r="B340" s="27"/>
      <c r="C340" s="17"/>
      <c r="D340" s="55"/>
      <c r="E340" s="55"/>
      <c r="F340" s="55"/>
      <c r="G340" s="55"/>
    </row>
    <row r="341" spans="1:7">
      <c r="A341" s="17"/>
      <c r="B341" s="27"/>
      <c r="C341" s="17"/>
      <c r="D341" s="55"/>
      <c r="E341" s="55"/>
      <c r="F341" s="55"/>
      <c r="G341" s="55"/>
    </row>
    <row r="342" spans="1:7">
      <c r="A342" s="17"/>
      <c r="B342" s="27"/>
      <c r="C342" s="17"/>
      <c r="D342" s="55"/>
      <c r="E342" s="55"/>
      <c r="F342" s="55"/>
      <c r="G342" s="55"/>
    </row>
    <row r="343" spans="1:7">
      <c r="A343" s="17"/>
      <c r="B343" s="27"/>
      <c r="C343" s="17"/>
      <c r="D343" s="55"/>
      <c r="E343" s="55"/>
      <c r="F343" s="55"/>
      <c r="G343" s="55"/>
    </row>
    <row r="344" spans="1:7">
      <c r="A344" s="17"/>
      <c r="B344" s="27"/>
      <c r="C344" s="17"/>
      <c r="D344" s="55"/>
      <c r="E344" s="55"/>
      <c r="F344" s="55"/>
      <c r="G344" s="55"/>
    </row>
    <row r="345" spans="1:7">
      <c r="A345" s="17"/>
      <c r="B345" s="27"/>
      <c r="C345" s="17"/>
      <c r="D345" s="55"/>
      <c r="E345" s="55"/>
      <c r="F345" s="55"/>
      <c r="G345" s="55"/>
    </row>
    <row r="346" spans="1:7">
      <c r="A346" s="17"/>
      <c r="B346" s="27"/>
      <c r="C346" s="17"/>
      <c r="D346" s="55"/>
      <c r="E346" s="55"/>
      <c r="F346" s="55"/>
      <c r="G346" s="55"/>
    </row>
    <row r="347" spans="1:7">
      <c r="A347" s="17"/>
      <c r="B347" s="27"/>
      <c r="C347" s="17"/>
      <c r="D347" s="55"/>
      <c r="E347" s="55"/>
      <c r="F347" s="55"/>
      <c r="G347" s="55"/>
    </row>
    <row r="348" spans="1:7">
      <c r="A348" s="17"/>
      <c r="B348" s="27"/>
      <c r="C348" s="17"/>
      <c r="D348" s="55"/>
      <c r="E348" s="55"/>
      <c r="F348" s="55"/>
      <c r="G348" s="55"/>
    </row>
    <row r="349" spans="1:7">
      <c r="A349" s="17"/>
      <c r="B349" s="27"/>
      <c r="C349" s="17"/>
      <c r="D349" s="55"/>
      <c r="E349" s="55"/>
      <c r="F349" s="55"/>
      <c r="G349" s="55"/>
    </row>
    <row r="350" spans="1:7">
      <c r="A350" s="17"/>
      <c r="B350" s="27"/>
      <c r="C350" s="17"/>
      <c r="D350" s="55"/>
      <c r="E350" s="55"/>
      <c r="F350" s="55"/>
      <c r="G350" s="55"/>
    </row>
    <row r="351" spans="1:7">
      <c r="A351" s="17"/>
      <c r="B351" s="27"/>
      <c r="C351" s="17"/>
      <c r="D351" s="55"/>
      <c r="E351" s="55"/>
      <c r="F351" s="55"/>
      <c r="G351" s="55"/>
    </row>
    <row r="352" spans="1:7">
      <c r="A352" s="17"/>
      <c r="B352" s="27"/>
      <c r="C352" s="17"/>
      <c r="D352" s="55"/>
      <c r="E352" s="55"/>
      <c r="F352" s="55"/>
      <c r="G352" s="55"/>
    </row>
    <row r="353" spans="1:7">
      <c r="A353" s="17"/>
      <c r="B353" s="27"/>
      <c r="C353" s="17"/>
      <c r="D353" s="55"/>
      <c r="E353" s="55"/>
      <c r="F353" s="55"/>
      <c r="G353" s="55"/>
    </row>
    <row r="354" spans="1:7">
      <c r="A354" s="17"/>
      <c r="B354" s="27"/>
      <c r="C354" s="17"/>
      <c r="D354" s="55"/>
      <c r="E354" s="55"/>
      <c r="F354" s="55"/>
      <c r="G354" s="55"/>
    </row>
    <row r="355" spans="1:7">
      <c r="A355" s="17"/>
      <c r="B355" s="27"/>
      <c r="C355" s="17"/>
      <c r="D355" s="55"/>
      <c r="E355" s="55"/>
      <c r="F355" s="55"/>
      <c r="G355" s="55"/>
    </row>
    <row r="356" spans="1:7">
      <c r="A356" s="17"/>
      <c r="B356" s="27"/>
      <c r="C356" s="17"/>
      <c r="D356" s="55"/>
      <c r="E356" s="55"/>
      <c r="F356" s="55"/>
      <c r="G356" s="55"/>
    </row>
  </sheetData>
  <mergeCells count="6">
    <mergeCell ref="A2:G2"/>
    <mergeCell ref="A4:C6"/>
    <mergeCell ref="D4:D6"/>
    <mergeCell ref="E4:E6"/>
    <mergeCell ref="F4:F6"/>
    <mergeCell ref="G4:G6"/>
  </mergeCells>
  <printOptions horizontalCentered="1"/>
  <pageMargins left="1" right="0.8" top="0.75" bottom="0.91" header="0.511811023622047" footer="0.59"/>
  <pageSetup paperSize="9" firstPageNumber="19" orientation="landscape" useFirstPageNumber="1" r:id="rId1"/>
  <headerFooter scaleWithDoc="0">
    <oddFooter>&amp;C&amp;"Times New Roman,Bold"&amp;11&amp;P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Revenue Account Receipts</vt:lpstr>
      <vt:lpstr>Revenue Account Disbursements</vt:lpstr>
      <vt:lpstr>Capital Account Receipts</vt:lpstr>
      <vt:lpstr>Capital Account Disbursements</vt:lpstr>
      <vt:lpstr>Disbursements Charged</vt:lpstr>
      <vt:lpstr>Contingency Fund</vt:lpstr>
      <vt:lpstr>Public Account Receipts</vt:lpstr>
      <vt:lpstr>Public Account Disbursements</vt:lpstr>
      <vt:lpstr>'Contingency Fund'!Print_Area</vt:lpstr>
      <vt:lpstr>'Public Account Disbursements'!Print_Area</vt:lpstr>
      <vt:lpstr>'Revenue Account Disbursements'!Print_Area</vt:lpstr>
      <vt:lpstr>'Revenue Account Disbursements'!Print_Area_MI</vt:lpstr>
      <vt:lpstr>'Revenue Account Receipts'!Print_Area_MI</vt:lpstr>
      <vt:lpstr>'Public Account Disbursements'!Print_Titles</vt:lpstr>
      <vt:lpstr>'Revenue Account Disbursements'!Print_Titles</vt:lpstr>
      <vt:lpstr>'Revenue Account Receipts'!Print_Titles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Mahendra receipt</dc:creator>
  <cp:lastModifiedBy>Siyon</cp:lastModifiedBy>
  <cp:lastPrinted>2015-07-28T08:06:52Z</cp:lastPrinted>
  <dcterms:created xsi:type="dcterms:W3CDTF">2014-06-16T10:42:33Z</dcterms:created>
  <dcterms:modified xsi:type="dcterms:W3CDTF">2015-07-28T08:07:33Z</dcterms:modified>
</cp:coreProperties>
</file>