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20" yWindow="-240" windowWidth="7185" windowHeight="7320"/>
  </bookViews>
  <sheets>
    <sheet name="dem17" sheetId="4" r:id="rId1"/>
  </sheets>
  <externalReferences>
    <externalReference r:id="rId2"/>
  </externalReferences>
  <definedNames>
    <definedName name="__123Graph_D" hidden="1">'dem17'!#REF!</definedName>
    <definedName name="_xlnm._FilterDatabase" localSheetId="0" hidden="1">'dem17'!$A$15:$AF$117</definedName>
    <definedName name="_rec1">#REF!</definedName>
    <definedName name="_Regression_Int" localSheetId="0" hidden="1">1</definedName>
    <definedName name="ahcap">[1]dem2!$D$646:$L$646</definedName>
    <definedName name="cap_pw" localSheetId="0">'dem17'!#REF!</definedName>
    <definedName name="censusrec">#REF!</definedName>
    <definedName name="charged">#REF!</definedName>
    <definedName name="da">#REF!</definedName>
    <definedName name="ee">#REF!</definedName>
    <definedName name="fishcap">[1]dem2!$D$657:$L$657</definedName>
    <definedName name="Fishrev">[1]dem2!$D$574:$L$574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'dem17'!$D$90:$L$90</definedName>
    <definedName name="iprcap">'dem17'!$D$112:$L$112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'dem17'!$A$1:$L$115</definedName>
    <definedName name="_xlnm.Print_Titles" localSheetId="0">'dem17'!$11:$14</definedName>
    <definedName name="pw">#REF!</definedName>
    <definedName name="pwcap" localSheetId="0">'dem17'!#REF!</definedName>
    <definedName name="pwcap">#REF!</definedName>
    <definedName name="rec" localSheetId="0">'dem17'!#REF!</definedName>
    <definedName name="rec">#REF!</definedName>
    <definedName name="reform">#REF!</definedName>
    <definedName name="revise" localSheetId="0">'dem17'!$D$125:$I$125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'dem17'!$D$100:$L$100</definedName>
    <definedName name="sss">#REF!</definedName>
    <definedName name="summary" localSheetId="0">'dem17'!$D$119:$I$119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'dem17'!$A$1:$L$102</definedName>
    <definedName name="Z_239EE218_578E_4317_BEED_14D5D7089E27_.wvu.PrintArea" localSheetId="0" hidden="1">'dem17'!$A$1:$L$101</definedName>
    <definedName name="Z_239EE218_578E_4317_BEED_14D5D7089E27_.wvu.PrintTitles" localSheetId="0" hidden="1">'dem17'!$11:$14</definedName>
    <definedName name="Z_302A3EA3_AE96_11D5_A646_0050BA3D7AFD_.wvu.FilterData" localSheetId="0" hidden="1">'dem17'!$A$1:$L$102</definedName>
    <definedName name="Z_302A3EA3_AE96_11D5_A646_0050BA3D7AFD_.wvu.PrintArea" localSheetId="0" hidden="1">'dem17'!$A$1:$L$101</definedName>
    <definedName name="Z_302A3EA3_AE96_11D5_A646_0050BA3D7AFD_.wvu.PrintTitles" localSheetId="0" hidden="1">'dem17'!$11:$14</definedName>
    <definedName name="Z_36DBA021_0ECB_11D4_8064_004005726899_.wvu.FilterData" localSheetId="0" hidden="1">'dem17'!$C$16:$C$101</definedName>
    <definedName name="Z_36DBA021_0ECB_11D4_8064_004005726899_.wvu.PrintArea" localSheetId="0" hidden="1">'dem17'!$A$1:$L$101</definedName>
    <definedName name="Z_36DBA021_0ECB_11D4_8064_004005726899_.wvu.PrintTitles" localSheetId="0" hidden="1">'dem17'!$11:$14</definedName>
    <definedName name="Z_93EBE921_AE91_11D5_8685_004005726899_.wvu.FilterData" localSheetId="0" hidden="1">'dem17'!$C$16:$C$101</definedName>
    <definedName name="Z_93EBE921_AE91_11D5_8685_004005726899_.wvu.PrintArea" localSheetId="0" hidden="1">'dem17'!$A$1:$L$101</definedName>
    <definedName name="Z_93EBE921_AE91_11D5_8685_004005726899_.wvu.PrintTitles" localSheetId="0" hidden="1">'dem17'!$11:$14</definedName>
    <definedName name="Z_94DA79C1_0FDE_11D5_9579_000021DAEEA2_.wvu.FilterData" localSheetId="0" hidden="1">'dem17'!$C$16:$C$101</definedName>
    <definedName name="Z_94DA79C1_0FDE_11D5_9579_000021DAEEA2_.wvu.PrintArea" localSheetId="0" hidden="1">'dem17'!$A$1:$L$101</definedName>
    <definedName name="Z_94DA79C1_0FDE_11D5_9579_000021DAEEA2_.wvu.PrintTitles" localSheetId="0" hidden="1">'dem17'!$11:$14</definedName>
    <definedName name="Z_B4CB0974_161F_11D5_8064_004005726899_.wvu.FilterData" localSheetId="0" hidden="1">'dem17'!$C$16:$C$101</definedName>
    <definedName name="Z_C868F8C3_16D7_11D5_A68D_81D6213F5331_.wvu.FilterData" localSheetId="0" hidden="1">'dem17'!$C$16:$C$101</definedName>
    <definedName name="Z_C868F8C3_16D7_11D5_A68D_81D6213F5331_.wvu.PrintArea" localSheetId="0" hidden="1">'dem17'!$A$1:$L$101</definedName>
    <definedName name="Z_C868F8C3_16D7_11D5_A68D_81D6213F5331_.wvu.PrintTitles" localSheetId="0" hidden="1">'dem17'!$11:$14</definedName>
    <definedName name="Z_E5DF37BD_125C_11D5_8DC4_D0F5D88B3549_.wvu.FilterData" localSheetId="0" hidden="1">'dem17'!$C$16:$C$101</definedName>
    <definedName name="Z_E5DF37BD_125C_11D5_8DC4_D0F5D88B3549_.wvu.PrintArea" localSheetId="0" hidden="1">'dem17'!$A$1:$L$101</definedName>
    <definedName name="Z_E5DF37BD_125C_11D5_8DC4_D0F5D88B3549_.wvu.PrintTitles" localSheetId="0" hidden="1">'dem17'!$11:$14</definedName>
    <definedName name="Z_F8ADACC1_164E_11D6_B603_000021DAEEA2_.wvu.FilterData" localSheetId="0" hidden="1">'dem17'!$C$16:$C$101</definedName>
    <definedName name="Z_F8ADACC1_164E_11D6_B603_000021DAEEA2_.wvu.PrintArea" localSheetId="0" hidden="1">'dem17'!$A$1:$L$101</definedName>
    <definedName name="Z_F8ADACC1_164E_11D6_B603_000021DAEEA2_.wvu.PrintTitles" localSheetId="0" hidden="1">'dem17'!$11:$14</definedName>
  </definedNames>
  <calcPr calcId="125725"/>
</workbook>
</file>

<file path=xl/calcChain.xml><?xml version="1.0" encoding="utf-8"?>
<calcChain xmlns="http://schemas.openxmlformats.org/spreadsheetml/2006/main">
  <c r="L108" i="4"/>
  <c r="L97"/>
  <c r="L96"/>
  <c r="L95"/>
  <c r="L86"/>
  <c r="L85"/>
  <c r="L84"/>
  <c r="L83"/>
  <c r="L77"/>
  <c r="L76"/>
  <c r="L75"/>
  <c r="L69"/>
  <c r="L68"/>
  <c r="L67"/>
  <c r="L63"/>
  <c r="L62"/>
  <c r="L61"/>
  <c r="L57"/>
  <c r="L56"/>
  <c r="L55"/>
  <c r="L51"/>
  <c r="L50"/>
  <c r="L49"/>
  <c r="L44"/>
  <c r="L43"/>
  <c r="L42"/>
  <c r="L41"/>
  <c r="L40"/>
  <c r="L35"/>
  <c r="L34"/>
  <c r="L33"/>
  <c r="L32"/>
  <c r="L24"/>
  <c r="L23"/>
  <c r="L22"/>
  <c r="L21"/>
  <c r="D109" l="1"/>
  <c r="K64"/>
  <c r="J64"/>
  <c r="I64"/>
  <c r="H64"/>
  <c r="G64"/>
  <c r="F64"/>
  <c r="E64"/>
  <c r="D64"/>
  <c r="L64" l="1"/>
  <c r="L70"/>
  <c r="K70"/>
  <c r="J70"/>
  <c r="I70"/>
  <c r="H70"/>
  <c r="G70"/>
  <c r="F70"/>
  <c r="E70"/>
  <c r="D70"/>
  <c r="E58"/>
  <c r="F58"/>
  <c r="G58"/>
  <c r="H58"/>
  <c r="I58"/>
  <c r="J58"/>
  <c r="K58"/>
  <c r="L58"/>
  <c r="D58"/>
  <c r="K109" l="1"/>
  <c r="K110" s="1"/>
  <c r="K111" s="1"/>
  <c r="K112" s="1"/>
  <c r="K113" s="1"/>
  <c r="K98"/>
  <c r="K100" s="1"/>
  <c r="K87"/>
  <c r="K88" s="1"/>
  <c r="K78"/>
  <c r="K79" s="1"/>
  <c r="K52"/>
  <c r="K71" s="1"/>
  <c r="K45"/>
  <c r="K37"/>
  <c r="K36"/>
  <c r="K25"/>
  <c r="K26" s="1"/>
  <c r="K27" s="1"/>
  <c r="I109"/>
  <c r="I110" s="1"/>
  <c r="I111" s="1"/>
  <c r="I112" s="1"/>
  <c r="I113" s="1"/>
  <c r="H109"/>
  <c r="H110" s="1"/>
  <c r="H111" s="1"/>
  <c r="H112" s="1"/>
  <c r="H113" s="1"/>
  <c r="G109"/>
  <c r="G110" s="1"/>
  <c r="G111" s="1"/>
  <c r="G112" s="1"/>
  <c r="G113" s="1"/>
  <c r="F109"/>
  <c r="F110" s="1"/>
  <c r="F111" s="1"/>
  <c r="F112" s="1"/>
  <c r="F113" s="1"/>
  <c r="E109"/>
  <c r="E110" s="1"/>
  <c r="E111" s="1"/>
  <c r="E112" s="1"/>
  <c r="E113" s="1"/>
  <c r="D110"/>
  <c r="D111" s="1"/>
  <c r="D112" s="1"/>
  <c r="D113" s="1"/>
  <c r="I98"/>
  <c r="I100" s="1"/>
  <c r="H98"/>
  <c r="H100" s="1"/>
  <c r="G98"/>
  <c r="G100" s="1"/>
  <c r="F98"/>
  <c r="F100" s="1"/>
  <c r="E98"/>
  <c r="E100" s="1"/>
  <c r="D98"/>
  <c r="D99" s="1"/>
  <c r="I87"/>
  <c r="I88" s="1"/>
  <c r="H87"/>
  <c r="H88" s="1"/>
  <c r="G87"/>
  <c r="G88" s="1"/>
  <c r="F87"/>
  <c r="F88" s="1"/>
  <c r="E87"/>
  <c r="E88" s="1"/>
  <c r="D87"/>
  <c r="D88" s="1"/>
  <c r="I78"/>
  <c r="I79" s="1"/>
  <c r="H78"/>
  <c r="H79" s="1"/>
  <c r="G78"/>
  <c r="G79" s="1"/>
  <c r="F78"/>
  <c r="F79" s="1"/>
  <c r="E78"/>
  <c r="E79" s="1"/>
  <c r="D78"/>
  <c r="D79" s="1"/>
  <c r="I52"/>
  <c r="I71" s="1"/>
  <c r="H52"/>
  <c r="H71" s="1"/>
  <c r="G52"/>
  <c r="G71" s="1"/>
  <c r="F52"/>
  <c r="F71" s="1"/>
  <c r="E52"/>
  <c r="E71" s="1"/>
  <c r="D52"/>
  <c r="D71" s="1"/>
  <c r="I45"/>
  <c r="H45"/>
  <c r="G45"/>
  <c r="F45"/>
  <c r="E45"/>
  <c r="D45"/>
  <c r="I37"/>
  <c r="H37"/>
  <c r="G37"/>
  <c r="F37"/>
  <c r="E37"/>
  <c r="D37"/>
  <c r="I36"/>
  <c r="H36"/>
  <c r="G36"/>
  <c r="F36"/>
  <c r="E36"/>
  <c r="D36"/>
  <c r="I25"/>
  <c r="I26" s="1"/>
  <c r="I27" s="1"/>
  <c r="H25"/>
  <c r="H26" s="1"/>
  <c r="H27" s="1"/>
  <c r="G25"/>
  <c r="G26" s="1"/>
  <c r="G27" s="1"/>
  <c r="F25"/>
  <c r="F26" s="1"/>
  <c r="F27" s="1"/>
  <c r="E25"/>
  <c r="E26" s="1"/>
  <c r="E27" s="1"/>
  <c r="D25"/>
  <c r="D26" s="1"/>
  <c r="D27" s="1"/>
  <c r="L109"/>
  <c r="L110" s="1"/>
  <c r="L111" s="1"/>
  <c r="L112" s="1"/>
  <c r="L113" s="1"/>
  <c r="J45"/>
  <c r="J109"/>
  <c r="J110" s="1"/>
  <c r="J111" s="1"/>
  <c r="J112" s="1"/>
  <c r="J113" s="1"/>
  <c r="J87"/>
  <c r="J88" s="1"/>
  <c r="J78"/>
  <c r="J79" s="1"/>
  <c r="J52"/>
  <c r="J71" s="1"/>
  <c r="J37"/>
  <c r="J25"/>
  <c r="J26" s="1"/>
  <c r="J27" s="1"/>
  <c r="J98"/>
  <c r="J100" s="1"/>
  <c r="J36"/>
  <c r="G89" l="1"/>
  <c r="G90" s="1"/>
  <c r="G101" s="1"/>
  <c r="G114" s="1"/>
  <c r="I89"/>
  <c r="I90" s="1"/>
  <c r="I101" s="1"/>
  <c r="I114" s="1"/>
  <c r="F89"/>
  <c r="F90" s="1"/>
  <c r="F101" s="1"/>
  <c r="F114" s="1"/>
  <c r="H89"/>
  <c r="H90" s="1"/>
  <c r="H101" s="1"/>
  <c r="H114" s="1"/>
  <c r="G99"/>
  <c r="I99"/>
  <c r="F99"/>
  <c r="H99"/>
  <c r="K89"/>
  <c r="K90" s="1"/>
  <c r="K101" s="1"/>
  <c r="K114" s="1"/>
  <c r="K99"/>
  <c r="D100"/>
  <c r="D89"/>
  <c r="D90" s="1"/>
  <c r="E99"/>
  <c r="E89"/>
  <c r="E90" s="1"/>
  <c r="E101" s="1"/>
  <c r="E114" s="1"/>
  <c r="J89"/>
  <c r="J90" s="1"/>
  <c r="J101" s="1"/>
  <c r="J114" s="1"/>
  <c r="L52"/>
  <c r="L71" s="1"/>
  <c r="L98"/>
  <c r="L99" s="1"/>
  <c r="L45"/>
  <c r="L37"/>
  <c r="L25"/>
  <c r="L26" s="1"/>
  <c r="L27" s="1"/>
  <c r="L87"/>
  <c r="L88" s="1"/>
  <c r="L78"/>
  <c r="L79" s="1"/>
  <c r="L36"/>
  <c r="J99"/>
  <c r="F9"/>
  <c r="D101" l="1"/>
  <c r="D114" s="1"/>
  <c r="L89"/>
  <c r="L90" s="1"/>
  <c r="L100"/>
  <c r="L101" l="1"/>
  <c r="E9" s="1"/>
  <c r="G9" s="1"/>
  <c r="L114" l="1"/>
</calcChain>
</file>

<file path=xl/sharedStrings.xml><?xml version="1.0" encoding="utf-8"?>
<sst xmlns="http://schemas.openxmlformats.org/spreadsheetml/2006/main" count="188" uniqueCount="85">
  <si>
    <t>INFORMATION AND PUBLIC RELATION</t>
  </si>
  <si>
    <t>Information and Publicity</t>
  </si>
  <si>
    <t>(h) Others</t>
  </si>
  <si>
    <t>Secretariat - Social Services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</si>
  <si>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</si>
  <si>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</si>
  <si>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</si>
  <si>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</si>
  <si>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</si>
  <si>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</si>
  <si>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</si>
  <si>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</si>
  <si>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</si>
  <si>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</si>
  <si>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</si>
  <si>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</si>
  <si>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</si>
  <si>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</si>
  <si>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</si>
  <si>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</si>
  <si>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</si>
  <si>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</si>
  <si>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60.00.52</t>
  </si>
  <si>
    <t>Others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</si>
  <si>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</si>
  <si>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</si>
  <si>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</si>
  <si>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</si>
  <si>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</si>
  <si>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</si>
  <si>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</si>
  <si>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</si>
  <si>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</si>
  <si>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</si>
  <si>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</si>
  <si>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</si>
  <si>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</si>
  <si>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</si>
  <si>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</si>
  <si>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</si>
  <si>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</si>
  <si>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</si>
  <si>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</si>
  <si>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</si>
  <si>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DEMAND NO. 17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</si>
  <si>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</si>
  <si>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</si>
  <si>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</si>
  <si>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</si>
  <si>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</si>
  <si>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</si>
  <si>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</si>
  <si>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</si>
  <si>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Capital Outlay on Information and 
Publicity</t>
  </si>
  <si>
    <t>18.00.71</t>
  </si>
  <si>
    <t>B - Capital Account of Social Services (d) Capital Account of 
Information and Broadcasting</t>
  </si>
  <si>
    <t>Capital Outlay on Information and Publicity</t>
  </si>
  <si>
    <t>Direction and Administration</t>
  </si>
  <si>
    <t>Machinery and Equipments</t>
  </si>
  <si>
    <t>00.00.71</t>
  </si>
  <si>
    <t>00.00.72</t>
  </si>
  <si>
    <t>00.00.73</t>
  </si>
  <si>
    <t>Provision for Grant of Film making</t>
  </si>
  <si>
    <t>Media Development Fund</t>
  </si>
  <si>
    <t>Grant to Film Makers</t>
  </si>
  <si>
    <t>(In Thousands of Rupees)</t>
  </si>
  <si>
    <t>Construction of Soochana Bhawan (SPA)</t>
  </si>
  <si>
    <t>2013-14</t>
  </si>
  <si>
    <t>60.00.50</t>
  </si>
  <si>
    <t>2014-15</t>
  </si>
  <si>
    <t>I. Estimate of the amount required in the year ending 31st March, 2016 to defray the charges in respect of Information and Public Relation .</t>
  </si>
  <si>
    <t>2015-16</t>
  </si>
  <si>
    <t>West District</t>
  </si>
  <si>
    <t>North District</t>
  </si>
  <si>
    <t>South District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</si>
  <si>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</si>
  <si>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</si>
  <si>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</si>
  <si>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</si>
  <si>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</si>
  <si>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</si>
  <si>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</si>
  <si>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</si>
  <si>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</si>
  <si>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Information and Public Relation 
Department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</si>
</sst>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0#"/>
    <numFmt numFmtId="166" formatCode="00000#"/>
    <numFmt numFmtId="167" formatCode="0#.00#"/>
    <numFmt numFmtId="168" formatCode="00.000"/>
    <numFmt numFmtId="169" formatCode="0#.000"/>
    <numFmt numFmtId="170" formatCode="00.0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/>
  </cellStyleXfs>
  <cellXfs count="127">
    <xf numFmtId="0" fontId="0" fillId="0" borderId="0" xfId="0"/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3" fillId="0" borderId="1" xfId="3" applyFont="1" applyFill="1" applyBorder="1"/>
    <xf numFmtId="0" fontId="3" fillId="0" borderId="2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/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/>
    <xf numFmtId="0" fontId="4" fillId="0" borderId="0" xfId="2" applyFont="1" applyFill="1" applyBorder="1" applyAlignment="1">
      <alignment horizontal="right"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167" fontId="4" fillId="0" borderId="0" xfId="2" applyNumberFormat="1" applyFont="1" applyFill="1" applyBorder="1" applyAlignment="1">
      <alignment horizontal="right" vertical="top" wrapText="1"/>
    </xf>
    <xf numFmtId="170" fontId="3" fillId="0" borderId="0" xfId="2" applyNumberFormat="1" applyFont="1" applyFill="1" applyBorder="1" applyAlignment="1">
      <alignment horizontal="right" vertical="top" wrapText="1"/>
    </xf>
    <xf numFmtId="169" fontId="4" fillId="0" borderId="0" xfId="2" applyNumberFormat="1" applyFont="1" applyFill="1" applyBorder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3" fillId="0" borderId="3" xfId="2" applyFont="1" applyFill="1" applyBorder="1" applyAlignment="1">
      <alignment horizontal="right" vertical="top" wrapText="1"/>
    </xf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3" xfId="2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6" fillId="0" borderId="1" xfId="3" applyNumberFormat="1" applyFont="1" applyFill="1" applyBorder="1" applyAlignment="1" applyProtection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4" fillId="0" borderId="0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center" vertical="top"/>
    </xf>
    <xf numFmtId="0" fontId="3" fillId="0" borderId="0" xfId="2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>
      <alignment horizontal="left" vertical="top" wrapText="1"/>
    </xf>
    <xf numFmtId="0" fontId="4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4" applyFont="1" applyFill="1" applyBorder="1" applyProtection="1"/>
    <xf numFmtId="0" fontId="3" fillId="0" borderId="0" xfId="3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3" fillId="0" borderId="0" xfId="4" applyNumberFormat="1" applyFont="1" applyFill="1" applyBorder="1" applyProtection="1"/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0" xfId="5" applyFont="1" applyFill="1" applyAlignment="1">
      <alignment horizontal="left" vertical="top" wrapText="1"/>
    </xf>
    <xf numFmtId="0" fontId="3" fillId="0" borderId="0" xfId="5" applyFont="1" applyFill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4" fillId="0" borderId="3" xfId="2" applyFont="1" applyFill="1" applyBorder="1"/>
    <xf numFmtId="0" fontId="4" fillId="0" borderId="3" xfId="2" applyFont="1" applyFill="1" applyBorder="1" applyAlignment="1">
      <alignment horizontal="right" vertical="top" wrapText="1"/>
    </xf>
    <xf numFmtId="4" fontId="3" fillId="0" borderId="0" xfId="0" applyNumberFormat="1" applyFont="1" applyFill="1" applyBorder="1"/>
    <xf numFmtId="4" fontId="3" fillId="0" borderId="0" xfId="2" applyNumberFormat="1" applyFont="1" applyFill="1" applyBorder="1"/>
    <xf numFmtId="4" fontId="4" fillId="0" borderId="0" xfId="0" applyNumberFormat="1" applyFont="1" applyFill="1" applyBorder="1"/>
    <xf numFmtId="0" fontId="3" fillId="0" borderId="1" xfId="3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vertical="top"/>
    </xf>
    <xf numFmtId="0" fontId="3" fillId="0" borderId="1" xfId="4" applyFont="1" applyFill="1" applyBorder="1" applyAlignment="1" applyProtection="1"/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Alignment="1">
      <alignment horizontal="center"/>
    </xf>
    <xf numFmtId="49" fontId="3" fillId="0" borderId="1" xfId="4" applyNumberFormat="1" applyFont="1" applyFill="1" applyBorder="1" applyAlignment="1" applyProtection="1">
      <alignment horizontal="center" vertical="top"/>
    </xf>
    <xf numFmtId="49" fontId="3" fillId="0" borderId="0" xfId="4" applyNumberFormat="1" applyFont="1" applyFill="1" applyBorder="1" applyAlignment="1" applyProtection="1">
      <alignment horizontal="center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4" fillId="0" borderId="1" xfId="2" applyFont="1" applyFill="1" applyBorder="1" applyAlignment="1">
      <alignment horizontal="right" vertical="top" wrapText="1"/>
    </xf>
    <xf numFmtId="0" fontId="4" fillId="0" borderId="1" xfId="2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right" vertical="top" wrapText="1"/>
    </xf>
    <xf numFmtId="0" fontId="3" fillId="0" borderId="2" xfId="2" applyFont="1" applyFill="1" applyBorder="1"/>
    <xf numFmtId="0" fontId="3" fillId="0" borderId="2" xfId="2" applyNumberFormat="1" applyFont="1" applyFill="1" applyBorder="1"/>
    <xf numFmtId="0" fontId="7" fillId="0" borderId="0" xfId="2" applyFont="1" applyFill="1" applyBorder="1"/>
    <xf numFmtId="49" fontId="3" fillId="0" borderId="1" xfId="4" applyNumberFormat="1" applyFont="1" applyFill="1" applyBorder="1" applyAlignment="1" applyProtection="1">
      <alignment horizontal="center"/>
    </xf>
    <xf numFmtId="0" fontId="3" fillId="0" borderId="0" xfId="6" applyFont="1" applyFill="1" applyAlignment="1">
      <alignment horizontal="right" vertical="top" wrapText="1"/>
    </xf>
    <xf numFmtId="0" fontId="3" fillId="0" borderId="0" xfId="6" applyFont="1" applyFill="1" applyAlignment="1" applyProtection="1">
      <alignment horizontal="left" vertical="top" wrapText="1"/>
    </xf>
    <xf numFmtId="49" fontId="3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center"/>
    </xf>
    <xf numFmtId="164" fontId="4" fillId="0" borderId="0" xfId="1" applyFont="1" applyFill="1" applyBorder="1" applyAlignment="1" applyProtection="1">
      <alignment horizontal="center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6" applyFont="1" applyFill="1" applyBorder="1" applyAlignment="1">
      <alignment horizontal="right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167" fontId="4" fillId="0" borderId="1" xfId="2" applyNumberFormat="1" applyFont="1" applyFill="1" applyBorder="1" applyAlignment="1">
      <alignment horizontal="right" vertical="top" wrapText="1"/>
    </xf>
    <xf numFmtId="165" fontId="3" fillId="0" borderId="1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right"/>
    </xf>
    <xf numFmtId="0" fontId="3" fillId="0" borderId="2" xfId="4" applyFont="1" applyFill="1" applyBorder="1" applyAlignment="1" applyProtection="1">
      <alignment horizontal="center" vertical="top"/>
    </xf>
    <xf numFmtId="49" fontId="3" fillId="0" borderId="2" xfId="4" applyNumberFormat="1" applyFont="1" applyFill="1" applyBorder="1" applyAlignment="1" applyProtection="1">
      <alignment horizontal="center" vertical="top"/>
    </xf>
    <xf numFmtId="0" fontId="3" fillId="0" borderId="2" xfId="4" applyFont="1" applyFill="1" applyBorder="1" applyAlignment="1" applyProtection="1">
      <alignment horizontal="center"/>
    </xf>
    <xf numFmtId="0" fontId="3" fillId="0" borderId="0" xfId="4" applyFont="1" applyFill="1" applyBorder="1" applyAlignment="1" applyProtection="1">
      <alignment horizontal="center" vertical="top"/>
    </xf>
    <xf numFmtId="49" fontId="3" fillId="0" borderId="0" xfId="4" applyNumberFormat="1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2" xfId="3" applyNumberFormat="1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right" wrapText="1"/>
    </xf>
    <xf numFmtId="0" fontId="3" fillId="0" borderId="0" xfId="0" applyFont="1" applyFill="1" applyBorder="1" applyAlignment="1"/>
  </cellXfs>
  <cellStyles count="7">
    <cellStyle name="Comma" xfId="1" builtinId="3"/>
    <cellStyle name="Normal" xfId="0" builtinId="0"/>
    <cellStyle name="Normal_budget 2004-05_2.6.04" xfId="6"/>
    <cellStyle name="Normal_budget for 03-04" xfId="2"/>
    <cellStyle name="Normal_BUDGET-2000" xfId="3"/>
    <cellStyle name="Normal_budgetDocNIC02-03" xfId="4"/>
    <cellStyle name="Normal_DEMAND1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38100</xdr:colOff>
      <xdr:row>16</xdr:row>
      <xdr:rowOff>142875</xdr:rowOff>
    </xdr:from>
    <xdr:to>
      <xdr:col>12</xdr:col>
      <xdr:colOff>228600</xdr:colOff>
      <xdr:row>19</xdr:row>
      <xdr:rowOff>47625</xdr:rowOff>
    </xdr:to>
    <xdr:sp macro="" textlink="">
      <xdr:nvSpPr>
        <xdr:cNvPr id="1032" name="Text Box 8" hidden="1"/>
        <xdr:cNvSpPr txBox="1">
          <a:spLocks noChangeArrowheads="1"/>
        </xdr:cNvSpPr>
      </xdr:nvSpPr>
      <xdr:spPr bwMode="auto">
        <a:xfrm>
          <a:off x="7353300" y="2990850"/>
          <a:ext cx="1362075" cy="390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38100</xdr:colOff>
      <xdr:row>24</xdr:row>
      <xdr:rowOff>152400</xdr:rowOff>
    </xdr:from>
    <xdr:to>
      <xdr:col>12</xdr:col>
      <xdr:colOff>228600</xdr:colOff>
      <xdr:row>28</xdr:row>
      <xdr:rowOff>123825</xdr:rowOff>
    </xdr:to>
    <xdr:sp macro="" textlink="">
      <xdr:nvSpPr>
        <xdr:cNvPr id="1033" name="Text Box 9" hidden="1"/>
        <xdr:cNvSpPr txBox="1">
          <a:spLocks noChangeArrowheads="1"/>
        </xdr:cNvSpPr>
      </xdr:nvSpPr>
      <xdr:spPr bwMode="auto">
        <a:xfrm>
          <a:off x="7353300" y="4295775"/>
          <a:ext cx="1362075" cy="6191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  <xdr:twoCellAnchor editAs="absolute">
    <xdr:from>
      <xdr:col>10</xdr:col>
      <xdr:colOff>38100</xdr:colOff>
      <xdr:row>34</xdr:row>
      <xdr:rowOff>95250</xdr:rowOff>
    </xdr:from>
    <xdr:to>
      <xdr:col>12</xdr:col>
      <xdr:colOff>228600</xdr:colOff>
      <xdr:row>39</xdr:row>
      <xdr:rowOff>0</xdr:rowOff>
    </xdr:to>
    <xdr:sp macro="" textlink="">
      <xdr:nvSpPr>
        <xdr:cNvPr id="1034" name="Text Box 10" hidden="1"/>
        <xdr:cNvSpPr txBox="1">
          <a:spLocks noChangeArrowheads="1"/>
        </xdr:cNvSpPr>
      </xdr:nvSpPr>
      <xdr:spPr bwMode="auto">
        <a:xfrm>
          <a:off x="7353300" y="5857875"/>
          <a:ext cx="1362075" cy="6572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00" transitionEvaluation="1" codeName="Sheet1"/>
  <dimension ref="A1:AF132"/>
  <sheetViews>
    <sheetView tabSelected="1" view="pageBreakPreview" topLeftCell="A100" zoomScaleSheetLayoutView="100" workbookViewId="0">
      <selection activeCell="A117" sqref="A116:M131"/>
    </sheetView>
  </sheetViews>
  <sheetFormatPr defaultColWidth="11" defaultRowHeight="12.75"/>
  <cols>
    <col min="1" max="1" width="6.42578125" style="2" customWidth="1"/>
    <col min="2" max="2" width="8.140625" style="1" customWidth="1"/>
    <col min="3" max="3" width="34.5703125" style="50" customWidth="1"/>
    <col min="4" max="4" width="8.5703125" style="19" customWidth="1"/>
    <col min="5" max="5" width="9.42578125" style="19" customWidth="1"/>
    <col min="6" max="6" width="8.42578125" style="50" customWidth="1"/>
    <col min="7" max="7" width="8.5703125" style="50" customWidth="1"/>
    <col min="8" max="8" width="8.5703125" style="19" customWidth="1"/>
    <col min="9" max="9" width="8.42578125" style="19" customWidth="1"/>
    <col min="10" max="10" width="8.5703125" style="19" customWidth="1"/>
    <col min="11" max="11" width="9.140625" style="50" customWidth="1"/>
    <col min="12" max="12" width="8.42578125" style="19" customWidth="1"/>
    <col min="13" max="14" width="11" style="50" customWidth="1"/>
    <col min="15" max="15" width="12.42578125" style="50" customWidth="1"/>
    <col min="16" max="16" width="6.85546875" style="50" customWidth="1"/>
    <col min="17" max="17" width="14.140625" style="83" customWidth="1"/>
    <col min="18" max="21" width="5.7109375" style="50" customWidth="1"/>
    <col min="22" max="22" width="13.140625" style="50" customWidth="1"/>
    <col min="23" max="25" width="11" style="50"/>
    <col min="26" max="26" width="7.5703125" style="50" customWidth="1"/>
    <col min="27" max="27" width="11.7109375" style="50" customWidth="1"/>
    <col min="28" max="16384" width="11" style="50"/>
  </cols>
  <sheetData>
    <row r="1" spans="1:32" ht="14.1" customHeight="1">
      <c r="A1" s="123" t="s">
        <v>44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32" ht="14.1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32" ht="14.1" customHeight="1">
      <c r="C3" s="103"/>
      <c r="D3" s="39"/>
      <c r="E3" s="39"/>
      <c r="F3" s="103"/>
      <c r="G3" s="103"/>
      <c r="H3" s="39"/>
      <c r="I3" s="39"/>
      <c r="J3" s="39"/>
      <c r="K3" s="103"/>
      <c r="L3" s="39"/>
    </row>
    <row r="4" spans="1:32" ht="14.1" customHeight="1">
      <c r="C4" s="103"/>
      <c r="D4" s="18" t="s">
        <v>46</v>
      </c>
      <c r="E4" s="39">
        <v>2220</v>
      </c>
      <c r="F4" s="51" t="s">
        <v>1</v>
      </c>
      <c r="G4" s="103"/>
      <c r="H4" s="39"/>
      <c r="I4" s="39"/>
      <c r="J4" s="39"/>
      <c r="K4" s="103"/>
      <c r="L4" s="39"/>
    </row>
    <row r="5" spans="1:32" ht="14.1" customHeight="1">
      <c r="C5" s="103"/>
      <c r="D5" s="18" t="s">
        <v>2</v>
      </c>
      <c r="E5" s="39">
        <v>2251</v>
      </c>
      <c r="F5" s="51" t="s">
        <v>3</v>
      </c>
      <c r="G5" s="103"/>
      <c r="H5" s="39"/>
      <c r="I5" s="39"/>
      <c r="J5" s="39"/>
      <c r="K5" s="103"/>
      <c r="L5" s="39"/>
    </row>
    <row r="6" spans="1:32" ht="26.1" customHeight="1">
      <c r="B6" s="125" t="s">
        <v>55</v>
      </c>
      <c r="C6" s="126"/>
      <c r="D6" s="126"/>
      <c r="E6" s="52">
        <v>4220</v>
      </c>
      <c r="F6" s="42" t="s">
        <v>56</v>
      </c>
      <c r="G6" s="53"/>
      <c r="H6" s="54"/>
      <c r="I6" s="54"/>
      <c r="J6" s="54"/>
      <c r="K6" s="103"/>
      <c r="L6" s="39"/>
    </row>
    <row r="7" spans="1:32" ht="14.1" customHeight="1">
      <c r="A7" s="51" t="s">
        <v>70</v>
      </c>
    </row>
    <row r="8" spans="1:32" ht="14.1" customHeight="1">
      <c r="A8" s="55"/>
      <c r="D8" s="56"/>
      <c r="E8" s="39" t="s">
        <v>47</v>
      </c>
      <c r="F8" s="103" t="s">
        <v>48</v>
      </c>
      <c r="G8" s="103" t="s">
        <v>11</v>
      </c>
    </row>
    <row r="9" spans="1:32" ht="14.1" customHeight="1">
      <c r="A9" s="55"/>
      <c r="D9" s="57" t="s">
        <v>4</v>
      </c>
      <c r="E9" s="39">
        <f>L101</f>
        <v>59259</v>
      </c>
      <c r="F9" s="104">
        <f>L113</f>
        <v>0</v>
      </c>
      <c r="G9" s="39">
        <f>F9+E9</f>
        <v>59259</v>
      </c>
      <c r="K9" s="19"/>
    </row>
    <row r="10" spans="1:32" ht="14.1" customHeight="1">
      <c r="A10" s="58" t="s">
        <v>45</v>
      </c>
      <c r="F10" s="19"/>
      <c r="G10" s="19"/>
      <c r="K10" s="19"/>
    </row>
    <row r="11" spans="1:32" s="3" customFormat="1" ht="13.5">
      <c r="A11" s="70"/>
      <c r="B11" s="71"/>
      <c r="C11" s="4"/>
      <c r="D11" s="27"/>
      <c r="E11" s="27"/>
      <c r="F11" s="27"/>
      <c r="G11" s="27"/>
      <c r="H11" s="27"/>
      <c r="I11" s="28"/>
      <c r="J11" s="29"/>
      <c r="K11" s="30"/>
      <c r="L11" s="49" t="s">
        <v>65</v>
      </c>
      <c r="Q11" s="84"/>
    </row>
    <row r="12" spans="1:32" s="7" customFormat="1">
      <c r="A12" s="72"/>
      <c r="B12" s="5"/>
      <c r="C12" s="60"/>
      <c r="D12" s="124" t="s">
        <v>5</v>
      </c>
      <c r="E12" s="124"/>
      <c r="F12" s="122" t="s">
        <v>6</v>
      </c>
      <c r="G12" s="122"/>
      <c r="H12" s="122" t="s">
        <v>7</v>
      </c>
      <c r="I12" s="122"/>
      <c r="J12" s="122" t="s">
        <v>6</v>
      </c>
      <c r="K12" s="122"/>
      <c r="L12" s="122"/>
      <c r="M12" s="116"/>
      <c r="N12" s="116"/>
      <c r="O12" s="116"/>
      <c r="P12" s="116"/>
      <c r="Q12" s="117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8"/>
      <c r="AC12" s="118"/>
      <c r="AD12" s="118"/>
      <c r="AE12" s="118"/>
      <c r="AF12" s="118"/>
    </row>
    <row r="13" spans="1:32" s="7" customFormat="1">
      <c r="A13" s="73"/>
      <c r="B13" s="9"/>
      <c r="C13" s="60" t="s">
        <v>8</v>
      </c>
      <c r="D13" s="122" t="s">
        <v>67</v>
      </c>
      <c r="E13" s="122"/>
      <c r="F13" s="122" t="s">
        <v>69</v>
      </c>
      <c r="G13" s="122"/>
      <c r="H13" s="122" t="s">
        <v>69</v>
      </c>
      <c r="I13" s="122"/>
      <c r="J13" s="122" t="s">
        <v>71</v>
      </c>
      <c r="K13" s="122"/>
      <c r="L13" s="122"/>
      <c r="M13" s="119"/>
      <c r="N13" s="119"/>
      <c r="O13" s="119"/>
      <c r="P13" s="119"/>
      <c r="Q13" s="120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1"/>
      <c r="AC13" s="121"/>
      <c r="AD13" s="121"/>
      <c r="AE13" s="121"/>
      <c r="AF13" s="121"/>
    </row>
    <row r="14" spans="1:32" s="7" customFormat="1">
      <c r="A14" s="74"/>
      <c r="B14" s="10"/>
      <c r="C14" s="80"/>
      <c r="D14" s="31" t="s">
        <v>9</v>
      </c>
      <c r="E14" s="31" t="s">
        <v>10</v>
      </c>
      <c r="F14" s="31" t="s">
        <v>9</v>
      </c>
      <c r="G14" s="31" t="s">
        <v>10</v>
      </c>
      <c r="H14" s="31" t="s">
        <v>9</v>
      </c>
      <c r="I14" s="31" t="s">
        <v>10</v>
      </c>
      <c r="J14" s="31" t="s">
        <v>9</v>
      </c>
      <c r="K14" s="31" t="s">
        <v>10</v>
      </c>
      <c r="L14" s="31" t="s">
        <v>11</v>
      </c>
      <c r="M14" s="81"/>
      <c r="N14" s="81"/>
      <c r="O14" s="81"/>
      <c r="P14" s="81"/>
      <c r="Q14" s="85"/>
      <c r="R14" s="81"/>
      <c r="S14" s="81"/>
      <c r="T14" s="81"/>
      <c r="U14" s="81"/>
      <c r="V14" s="85"/>
      <c r="W14" s="81"/>
      <c r="X14" s="81"/>
      <c r="Y14" s="81"/>
      <c r="Z14" s="81"/>
      <c r="AA14" s="85"/>
      <c r="AB14" s="82"/>
      <c r="AC14" s="82"/>
      <c r="AD14" s="82"/>
      <c r="AE14" s="82"/>
      <c r="AF14" s="99"/>
    </row>
    <row r="15" spans="1:32" s="59" customFormat="1">
      <c r="A15" s="8"/>
      <c r="B15" s="9"/>
      <c r="C15" s="6"/>
      <c r="D15" s="33"/>
      <c r="E15" s="33"/>
      <c r="F15" s="33"/>
      <c r="G15" s="33"/>
      <c r="H15" s="33"/>
      <c r="I15" s="33"/>
      <c r="J15" s="33"/>
      <c r="K15" s="33"/>
      <c r="L15" s="33"/>
      <c r="Q15" s="86"/>
    </row>
    <row r="16" spans="1:32">
      <c r="C16" s="12" t="s">
        <v>12</v>
      </c>
      <c r="D16" s="17"/>
      <c r="E16" s="17"/>
      <c r="F16" s="17"/>
      <c r="G16" s="17"/>
      <c r="H16" s="17"/>
      <c r="I16" s="17"/>
      <c r="J16" s="17"/>
      <c r="K16" s="17"/>
      <c r="L16" s="17"/>
    </row>
    <row r="17" spans="1:27">
      <c r="A17" s="2" t="s">
        <v>13</v>
      </c>
      <c r="B17" s="20">
        <v>2220</v>
      </c>
      <c r="C17" s="12" t="s">
        <v>1</v>
      </c>
      <c r="F17" s="61"/>
      <c r="G17" s="61"/>
      <c r="J17" s="61"/>
      <c r="K17" s="61"/>
      <c r="Q17" s="50"/>
    </row>
    <row r="18" spans="1:27">
      <c r="B18" s="21">
        <v>1</v>
      </c>
      <c r="C18" s="11" t="s">
        <v>14</v>
      </c>
      <c r="F18" s="19"/>
      <c r="G18" s="19"/>
      <c r="K18" s="19"/>
      <c r="Q18" s="50"/>
    </row>
    <row r="19" spans="1:27">
      <c r="B19" s="22">
        <v>1.0009999999999999</v>
      </c>
      <c r="C19" s="12" t="s">
        <v>57</v>
      </c>
      <c r="F19" s="19"/>
      <c r="G19" s="19"/>
      <c r="K19" s="19"/>
      <c r="Q19" s="50"/>
    </row>
    <row r="20" spans="1:27">
      <c r="B20" s="21">
        <v>60</v>
      </c>
      <c r="C20" s="11" t="s">
        <v>15</v>
      </c>
      <c r="F20" s="19"/>
      <c r="G20" s="19"/>
      <c r="K20" s="19"/>
      <c r="Q20" s="50"/>
    </row>
    <row r="21" spans="1:27">
      <c r="B21" s="105" t="s">
        <v>16</v>
      </c>
      <c r="C21" s="11" t="s">
        <v>17</v>
      </c>
      <c r="D21" s="35">
        <v>0</v>
      </c>
      <c r="E21" s="92">
        <v>609</v>
      </c>
      <c r="F21" s="35">
        <v>0</v>
      </c>
      <c r="G21" s="92">
        <v>700</v>
      </c>
      <c r="H21" s="35">
        <v>0</v>
      </c>
      <c r="I21" s="92">
        <v>700</v>
      </c>
      <c r="J21" s="35">
        <v>0</v>
      </c>
      <c r="K21" s="92">
        <v>762</v>
      </c>
      <c r="L21" s="17">
        <f>SUM(J21:K21)</f>
        <v>762</v>
      </c>
      <c r="Q21" s="50"/>
      <c r="W21" s="114"/>
      <c r="X21" s="114"/>
      <c r="Y21" s="114"/>
      <c r="Z21" s="114"/>
      <c r="AA21" s="114"/>
    </row>
    <row r="22" spans="1:27">
      <c r="B22" s="105" t="s">
        <v>18</v>
      </c>
      <c r="C22" s="11" t="s">
        <v>19</v>
      </c>
      <c r="D22" s="91">
        <v>595</v>
      </c>
      <c r="E22" s="92">
        <v>24</v>
      </c>
      <c r="F22" s="35">
        <v>0</v>
      </c>
      <c r="G22" s="92">
        <v>24</v>
      </c>
      <c r="H22" s="35">
        <v>0</v>
      </c>
      <c r="I22" s="92">
        <v>24</v>
      </c>
      <c r="J22" s="35">
        <v>0</v>
      </c>
      <c r="K22" s="92">
        <v>24</v>
      </c>
      <c r="L22" s="17">
        <f>SUM(J22:K22)</f>
        <v>24</v>
      </c>
      <c r="Q22" s="50"/>
      <c r="W22" s="114"/>
      <c r="X22" s="114"/>
      <c r="Y22" s="114"/>
      <c r="Z22" s="114"/>
      <c r="AA22" s="114"/>
    </row>
    <row r="23" spans="1:27">
      <c r="B23" s="105" t="s">
        <v>68</v>
      </c>
      <c r="C23" s="2" t="s">
        <v>24</v>
      </c>
      <c r="D23" s="91">
        <v>2995</v>
      </c>
      <c r="E23" s="35">
        <v>0</v>
      </c>
      <c r="F23" s="106">
        <v>3000</v>
      </c>
      <c r="G23" s="35">
        <v>0</v>
      </c>
      <c r="H23" s="106">
        <v>3000</v>
      </c>
      <c r="I23" s="35">
        <v>0</v>
      </c>
      <c r="J23" s="34">
        <v>0</v>
      </c>
      <c r="K23" s="35">
        <v>0</v>
      </c>
      <c r="L23" s="35">
        <f>SUM(J23:K23)</f>
        <v>0</v>
      </c>
      <c r="Q23" s="102"/>
    </row>
    <row r="24" spans="1:27">
      <c r="B24" s="105" t="s">
        <v>22</v>
      </c>
      <c r="C24" s="11" t="s">
        <v>58</v>
      </c>
      <c r="D24" s="92">
        <v>3001</v>
      </c>
      <c r="E24" s="35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5">
        <f>SUM(J24:K24)</f>
        <v>0</v>
      </c>
      <c r="Q24" s="50"/>
      <c r="W24" s="114"/>
      <c r="X24" s="114"/>
      <c r="Y24" s="114"/>
      <c r="Z24" s="114"/>
      <c r="AA24" s="114"/>
    </row>
    <row r="25" spans="1:27">
      <c r="A25" s="2" t="s">
        <v>11</v>
      </c>
      <c r="B25" s="21">
        <v>60</v>
      </c>
      <c r="C25" s="11" t="s">
        <v>15</v>
      </c>
      <c r="D25" s="43">
        <f t="shared" ref="D25:L25" si="0">SUM(D21:D24)</f>
        <v>6591</v>
      </c>
      <c r="E25" s="43">
        <f t="shared" si="0"/>
        <v>633</v>
      </c>
      <c r="F25" s="44">
        <f t="shared" si="0"/>
        <v>3000</v>
      </c>
      <c r="G25" s="43">
        <f t="shared" si="0"/>
        <v>724</v>
      </c>
      <c r="H25" s="43">
        <f t="shared" si="0"/>
        <v>3000</v>
      </c>
      <c r="I25" s="43">
        <f t="shared" si="0"/>
        <v>724</v>
      </c>
      <c r="J25" s="46">
        <f t="shared" si="0"/>
        <v>0</v>
      </c>
      <c r="K25" s="43">
        <f t="shared" ref="K25" si="1">SUM(K21:K24)</f>
        <v>786</v>
      </c>
      <c r="L25" s="43">
        <f t="shared" si="0"/>
        <v>786</v>
      </c>
      <c r="Q25" s="50"/>
    </row>
    <row r="26" spans="1:27">
      <c r="A26" s="2" t="s">
        <v>11</v>
      </c>
      <c r="B26" s="22">
        <v>1.0009999999999999</v>
      </c>
      <c r="C26" s="12" t="s">
        <v>57</v>
      </c>
      <c r="D26" s="43">
        <f t="shared" ref="D26:L27" si="2">D25</f>
        <v>6591</v>
      </c>
      <c r="E26" s="43">
        <f t="shared" si="2"/>
        <v>633</v>
      </c>
      <c r="F26" s="44">
        <f t="shared" si="2"/>
        <v>3000</v>
      </c>
      <c r="G26" s="43">
        <f t="shared" si="2"/>
        <v>724</v>
      </c>
      <c r="H26" s="43">
        <f t="shared" si="2"/>
        <v>3000</v>
      </c>
      <c r="I26" s="43">
        <f t="shared" si="2"/>
        <v>724</v>
      </c>
      <c r="J26" s="46">
        <f t="shared" si="2"/>
        <v>0</v>
      </c>
      <c r="K26" s="43">
        <f t="shared" ref="K26" si="3">K25</f>
        <v>786</v>
      </c>
      <c r="L26" s="43">
        <f t="shared" si="2"/>
        <v>786</v>
      </c>
      <c r="Q26" s="50"/>
    </row>
    <row r="27" spans="1:27">
      <c r="A27" s="2" t="s">
        <v>11</v>
      </c>
      <c r="B27" s="21">
        <v>1</v>
      </c>
      <c r="C27" s="11" t="s">
        <v>14</v>
      </c>
      <c r="D27" s="45">
        <f t="shared" si="2"/>
        <v>6591</v>
      </c>
      <c r="E27" s="45">
        <f t="shared" si="2"/>
        <v>633</v>
      </c>
      <c r="F27" s="93">
        <f t="shared" si="2"/>
        <v>3000</v>
      </c>
      <c r="G27" s="45">
        <f t="shared" si="2"/>
        <v>724</v>
      </c>
      <c r="H27" s="45">
        <f t="shared" si="2"/>
        <v>3000</v>
      </c>
      <c r="I27" s="45">
        <f t="shared" si="2"/>
        <v>724</v>
      </c>
      <c r="J27" s="47">
        <f t="shared" si="2"/>
        <v>0</v>
      </c>
      <c r="K27" s="45">
        <f t="shared" ref="K27" si="4">K26</f>
        <v>786</v>
      </c>
      <c r="L27" s="45">
        <f t="shared" si="2"/>
        <v>786</v>
      </c>
      <c r="Q27" s="50"/>
    </row>
    <row r="28" spans="1:27">
      <c r="B28" s="21"/>
      <c r="C28" s="11"/>
      <c r="D28" s="16"/>
      <c r="E28" s="16"/>
      <c r="F28" s="16"/>
      <c r="G28" s="16"/>
      <c r="H28" s="16"/>
      <c r="I28" s="16"/>
      <c r="J28" s="16"/>
      <c r="K28" s="16"/>
      <c r="L28" s="16"/>
      <c r="Q28" s="50"/>
    </row>
    <row r="29" spans="1:27">
      <c r="B29" s="1">
        <v>60</v>
      </c>
      <c r="C29" s="11" t="s">
        <v>23</v>
      </c>
      <c r="F29" s="19"/>
      <c r="G29" s="19"/>
      <c r="K29" s="19"/>
      <c r="Q29" s="50"/>
    </row>
    <row r="30" spans="1:27">
      <c r="B30" s="22">
        <v>60.000999999999998</v>
      </c>
      <c r="C30" s="12" t="s">
        <v>57</v>
      </c>
      <c r="F30" s="19"/>
      <c r="G30" s="19"/>
      <c r="K30" s="19"/>
      <c r="Q30" s="50"/>
    </row>
    <row r="31" spans="1:27">
      <c r="B31" s="21">
        <v>60</v>
      </c>
      <c r="C31" s="11" t="s">
        <v>15</v>
      </c>
      <c r="F31" s="19"/>
      <c r="G31" s="19"/>
      <c r="K31" s="19"/>
      <c r="Q31" s="50"/>
    </row>
    <row r="32" spans="1:27">
      <c r="B32" s="105" t="s">
        <v>16</v>
      </c>
      <c r="C32" s="11" t="s">
        <v>17</v>
      </c>
      <c r="D32" s="35">
        <v>0</v>
      </c>
      <c r="E32" s="92">
        <v>8314</v>
      </c>
      <c r="F32" s="35">
        <v>0</v>
      </c>
      <c r="G32" s="92">
        <v>8796</v>
      </c>
      <c r="H32" s="35">
        <v>0</v>
      </c>
      <c r="I32" s="92">
        <v>8796</v>
      </c>
      <c r="J32" s="35">
        <v>0</v>
      </c>
      <c r="K32" s="92">
        <v>9553</v>
      </c>
      <c r="L32" s="17">
        <f>SUM(J32:K32)</f>
        <v>9553</v>
      </c>
      <c r="Q32" s="50"/>
      <c r="W32" s="114"/>
      <c r="X32" s="114"/>
      <c r="Y32" s="114"/>
      <c r="Z32" s="114"/>
      <c r="AA32" s="114"/>
    </row>
    <row r="33" spans="1:27">
      <c r="B33" s="105" t="s">
        <v>18</v>
      </c>
      <c r="C33" s="11" t="s">
        <v>19</v>
      </c>
      <c r="D33" s="35">
        <v>0</v>
      </c>
      <c r="E33" s="92">
        <v>32</v>
      </c>
      <c r="F33" s="91">
        <v>400</v>
      </c>
      <c r="G33" s="92">
        <v>32</v>
      </c>
      <c r="H33" s="91">
        <v>400</v>
      </c>
      <c r="I33" s="92">
        <v>32</v>
      </c>
      <c r="J33" s="91">
        <v>200</v>
      </c>
      <c r="K33" s="92">
        <v>32</v>
      </c>
      <c r="L33" s="17">
        <f>SUM(J33:K33)</f>
        <v>232</v>
      </c>
      <c r="M33" s="114"/>
      <c r="N33" s="114"/>
      <c r="O33" s="114"/>
      <c r="P33" s="114"/>
      <c r="Q33" s="115"/>
      <c r="R33" s="114"/>
      <c r="W33" s="114"/>
      <c r="X33" s="114"/>
      <c r="Y33" s="114"/>
      <c r="Z33" s="114"/>
      <c r="AA33" s="114"/>
    </row>
    <row r="34" spans="1:27">
      <c r="B34" s="105" t="s">
        <v>20</v>
      </c>
      <c r="C34" s="11" t="s">
        <v>21</v>
      </c>
      <c r="D34" s="107">
        <v>2380</v>
      </c>
      <c r="E34" s="92">
        <v>50</v>
      </c>
      <c r="F34" s="106">
        <v>2600</v>
      </c>
      <c r="G34" s="92">
        <v>50</v>
      </c>
      <c r="H34" s="107">
        <v>2600</v>
      </c>
      <c r="I34" s="92">
        <v>50</v>
      </c>
      <c r="J34" s="106">
        <v>2400</v>
      </c>
      <c r="K34" s="92">
        <v>50</v>
      </c>
      <c r="L34" s="17">
        <f>SUM(J34:K34)</f>
        <v>2450</v>
      </c>
      <c r="M34" s="114"/>
      <c r="N34" s="114"/>
      <c r="O34" s="114"/>
      <c r="P34" s="114"/>
      <c r="Q34" s="114"/>
      <c r="R34" s="114"/>
      <c r="W34" s="114"/>
      <c r="X34" s="114"/>
      <c r="Y34" s="114"/>
      <c r="Z34" s="114"/>
      <c r="AA34" s="114"/>
    </row>
    <row r="35" spans="1:27">
      <c r="B35" s="105" t="s">
        <v>68</v>
      </c>
      <c r="C35" s="2" t="s">
        <v>24</v>
      </c>
      <c r="D35" s="106">
        <v>4995</v>
      </c>
      <c r="E35" s="35">
        <v>0</v>
      </c>
      <c r="F35" s="106">
        <v>100</v>
      </c>
      <c r="G35" s="35">
        <v>0</v>
      </c>
      <c r="H35" s="106">
        <v>100</v>
      </c>
      <c r="I35" s="35">
        <v>0</v>
      </c>
      <c r="J35" s="106">
        <v>100</v>
      </c>
      <c r="K35" s="35">
        <v>0</v>
      </c>
      <c r="L35" s="91">
        <f>SUM(J35:K35)</f>
        <v>100</v>
      </c>
      <c r="M35" s="114"/>
      <c r="N35" s="114"/>
      <c r="O35" s="114"/>
      <c r="P35" s="114"/>
      <c r="Q35" s="115"/>
      <c r="R35" s="114"/>
    </row>
    <row r="36" spans="1:27">
      <c r="A36" s="36" t="s">
        <v>11</v>
      </c>
      <c r="B36" s="112">
        <v>60</v>
      </c>
      <c r="C36" s="48" t="s">
        <v>15</v>
      </c>
      <c r="D36" s="43">
        <f t="shared" ref="D36:L36" si="5">SUM(D32:D35)</f>
        <v>7375</v>
      </c>
      <c r="E36" s="43">
        <f t="shared" si="5"/>
        <v>8396</v>
      </c>
      <c r="F36" s="44">
        <f t="shared" si="5"/>
        <v>3100</v>
      </c>
      <c r="G36" s="43">
        <f t="shared" si="5"/>
        <v>8878</v>
      </c>
      <c r="H36" s="43">
        <f t="shared" si="5"/>
        <v>3100</v>
      </c>
      <c r="I36" s="43">
        <f t="shared" si="5"/>
        <v>8878</v>
      </c>
      <c r="J36" s="44">
        <f t="shared" si="5"/>
        <v>2700</v>
      </c>
      <c r="K36" s="43">
        <f t="shared" si="5"/>
        <v>9635</v>
      </c>
      <c r="L36" s="43">
        <f t="shared" si="5"/>
        <v>12335</v>
      </c>
      <c r="Q36" s="50"/>
    </row>
    <row r="37" spans="1:27">
      <c r="A37" s="2" t="s">
        <v>11</v>
      </c>
      <c r="B37" s="22">
        <v>60.000999999999998</v>
      </c>
      <c r="C37" s="12" t="s">
        <v>57</v>
      </c>
      <c r="D37" s="88">
        <f t="shared" ref="D37:L37" si="6">SUM(D32:D35)</f>
        <v>7375</v>
      </c>
      <c r="E37" s="88">
        <f t="shared" si="6"/>
        <v>8396</v>
      </c>
      <c r="F37" s="108">
        <f t="shared" si="6"/>
        <v>3100</v>
      </c>
      <c r="G37" s="88">
        <f t="shared" si="6"/>
        <v>8878</v>
      </c>
      <c r="H37" s="88">
        <f t="shared" si="6"/>
        <v>3100</v>
      </c>
      <c r="I37" s="88">
        <f t="shared" si="6"/>
        <v>8878</v>
      </c>
      <c r="J37" s="108">
        <f t="shared" si="6"/>
        <v>2700</v>
      </c>
      <c r="K37" s="88">
        <f t="shared" si="6"/>
        <v>9635</v>
      </c>
      <c r="L37" s="88">
        <f t="shared" si="6"/>
        <v>12335</v>
      </c>
      <c r="Q37" s="50"/>
    </row>
    <row r="38" spans="1:27" ht="8.1" customHeight="1">
      <c r="C38" s="12"/>
      <c r="E38" s="17"/>
      <c r="F38" s="19"/>
      <c r="G38" s="17"/>
      <c r="I38" s="17"/>
      <c r="K38" s="17"/>
      <c r="L38" s="16"/>
      <c r="Q38" s="50"/>
    </row>
    <row r="39" spans="1:27">
      <c r="B39" s="22">
        <v>60.100999999999999</v>
      </c>
      <c r="C39" s="12" t="s">
        <v>25</v>
      </c>
      <c r="F39" s="19"/>
      <c r="G39" s="19"/>
      <c r="K39" s="19"/>
      <c r="Q39" s="50"/>
    </row>
    <row r="40" spans="1:27">
      <c r="B40" s="105" t="s">
        <v>26</v>
      </c>
      <c r="C40" s="11" t="s">
        <v>17</v>
      </c>
      <c r="D40" s="35">
        <v>0</v>
      </c>
      <c r="E40" s="92">
        <v>341</v>
      </c>
      <c r="F40" s="35">
        <v>0</v>
      </c>
      <c r="G40" s="92">
        <v>389</v>
      </c>
      <c r="H40" s="35">
        <v>0</v>
      </c>
      <c r="I40" s="92">
        <v>389</v>
      </c>
      <c r="J40" s="35">
        <v>0</v>
      </c>
      <c r="K40" s="92">
        <v>429</v>
      </c>
      <c r="L40" s="17">
        <f t="shared" ref="L40:L44" si="7">SUM(J40:K40)</f>
        <v>429</v>
      </c>
      <c r="Q40" s="69"/>
      <c r="W40" s="114"/>
      <c r="X40" s="114"/>
      <c r="Y40" s="114"/>
      <c r="Z40" s="114"/>
      <c r="AA40" s="114"/>
    </row>
    <row r="41" spans="1:27">
      <c r="B41" s="105" t="s">
        <v>27</v>
      </c>
      <c r="C41" s="11" t="s">
        <v>24</v>
      </c>
      <c r="D41" s="107">
        <v>29996</v>
      </c>
      <c r="E41" s="92">
        <v>46</v>
      </c>
      <c r="F41" s="106">
        <v>5000</v>
      </c>
      <c r="G41" s="92">
        <v>50</v>
      </c>
      <c r="H41" s="107">
        <v>5000</v>
      </c>
      <c r="I41" s="92">
        <v>50</v>
      </c>
      <c r="J41" s="34">
        <v>0</v>
      </c>
      <c r="K41" s="92">
        <v>50</v>
      </c>
      <c r="L41" s="16">
        <f t="shared" si="7"/>
        <v>50</v>
      </c>
      <c r="Q41" s="102"/>
      <c r="W41" s="114"/>
      <c r="X41" s="114"/>
      <c r="Y41" s="114"/>
      <c r="Z41" s="114"/>
      <c r="AA41" s="114"/>
    </row>
    <row r="42" spans="1:27">
      <c r="B42" s="105" t="s">
        <v>59</v>
      </c>
      <c r="C42" s="41" t="s">
        <v>62</v>
      </c>
      <c r="D42" s="106">
        <v>4998</v>
      </c>
      <c r="E42" s="35">
        <v>0</v>
      </c>
      <c r="F42" s="106">
        <v>1500</v>
      </c>
      <c r="G42" s="35">
        <v>0</v>
      </c>
      <c r="H42" s="106">
        <v>1500</v>
      </c>
      <c r="I42" s="35">
        <v>0</v>
      </c>
      <c r="J42" s="34">
        <v>0</v>
      </c>
      <c r="K42" s="35">
        <v>0</v>
      </c>
      <c r="L42" s="35">
        <f t="shared" si="7"/>
        <v>0</v>
      </c>
      <c r="Q42" s="102"/>
      <c r="W42" s="114"/>
      <c r="X42" s="114"/>
      <c r="Y42" s="114"/>
      <c r="Z42" s="114"/>
      <c r="AA42" s="114"/>
    </row>
    <row r="43" spans="1:27">
      <c r="B43" s="105" t="s">
        <v>60</v>
      </c>
      <c r="C43" s="41" t="s">
        <v>63</v>
      </c>
      <c r="D43" s="106">
        <v>4977</v>
      </c>
      <c r="E43" s="35">
        <v>0</v>
      </c>
      <c r="F43" s="106">
        <v>2000</v>
      </c>
      <c r="G43" s="35">
        <v>0</v>
      </c>
      <c r="H43" s="106">
        <v>2000</v>
      </c>
      <c r="I43" s="35">
        <v>0</v>
      </c>
      <c r="J43" s="34">
        <v>0</v>
      </c>
      <c r="K43" s="35">
        <v>0</v>
      </c>
      <c r="L43" s="35">
        <f t="shared" si="7"/>
        <v>0</v>
      </c>
      <c r="O43" s="42"/>
      <c r="Q43" s="102"/>
      <c r="W43" s="114"/>
      <c r="X43" s="114"/>
      <c r="Y43" s="114"/>
      <c r="Z43" s="114"/>
      <c r="AA43" s="114"/>
    </row>
    <row r="44" spans="1:27">
      <c r="B44" s="105" t="s">
        <v>61</v>
      </c>
      <c r="C44" s="40" t="s">
        <v>64</v>
      </c>
      <c r="D44" s="106">
        <v>5000</v>
      </c>
      <c r="E44" s="35">
        <v>0</v>
      </c>
      <c r="F44" s="106">
        <v>1500</v>
      </c>
      <c r="G44" s="35">
        <v>0</v>
      </c>
      <c r="H44" s="106">
        <v>1500</v>
      </c>
      <c r="I44" s="35">
        <v>0</v>
      </c>
      <c r="J44" s="34">
        <v>0</v>
      </c>
      <c r="K44" s="35">
        <v>0</v>
      </c>
      <c r="L44" s="35">
        <f t="shared" si="7"/>
        <v>0</v>
      </c>
      <c r="Q44" s="102"/>
      <c r="W44" s="114"/>
      <c r="X44" s="114"/>
      <c r="Y44" s="114"/>
      <c r="Z44" s="114"/>
      <c r="AA44" s="114"/>
    </row>
    <row r="45" spans="1:27">
      <c r="A45" s="2" t="s">
        <v>11</v>
      </c>
      <c r="B45" s="22">
        <v>60.100999999999999</v>
      </c>
      <c r="C45" s="12" t="s">
        <v>25</v>
      </c>
      <c r="D45" s="45">
        <f t="shared" ref="D45:L45" si="8">SUM(D40:D44)</f>
        <v>44971</v>
      </c>
      <c r="E45" s="45">
        <f t="shared" si="8"/>
        <v>387</v>
      </c>
      <c r="F45" s="93">
        <f t="shared" si="8"/>
        <v>10000</v>
      </c>
      <c r="G45" s="45">
        <f t="shared" si="8"/>
        <v>439</v>
      </c>
      <c r="H45" s="45">
        <f t="shared" si="8"/>
        <v>10000</v>
      </c>
      <c r="I45" s="45">
        <f t="shared" si="8"/>
        <v>439</v>
      </c>
      <c r="J45" s="47">
        <f t="shared" si="8"/>
        <v>0</v>
      </c>
      <c r="K45" s="45">
        <f t="shared" si="8"/>
        <v>479</v>
      </c>
      <c r="L45" s="45">
        <f t="shared" si="8"/>
        <v>479</v>
      </c>
      <c r="Q45" s="50"/>
    </row>
    <row r="46" spans="1:27" ht="8.1" customHeight="1">
      <c r="B46" s="20"/>
      <c r="C46" s="12"/>
      <c r="D46" s="16"/>
      <c r="E46" s="16"/>
      <c r="F46" s="16"/>
      <c r="G46" s="16"/>
      <c r="H46" s="16"/>
      <c r="I46" s="16"/>
      <c r="J46" s="16"/>
      <c r="K46" s="16"/>
      <c r="L46" s="16"/>
      <c r="Q46" s="50"/>
    </row>
    <row r="47" spans="1:27">
      <c r="B47" s="22">
        <v>60.101999999999997</v>
      </c>
      <c r="C47" s="12" t="s">
        <v>28</v>
      </c>
      <c r="F47" s="19"/>
      <c r="G47" s="19"/>
      <c r="K47" s="19"/>
      <c r="Q47" s="50"/>
    </row>
    <row r="48" spans="1:27">
      <c r="B48" s="23">
        <v>0.44</v>
      </c>
      <c r="C48" s="11" t="s">
        <v>29</v>
      </c>
      <c r="F48" s="19"/>
      <c r="G48" s="19"/>
      <c r="K48" s="19"/>
      <c r="Q48" s="50"/>
    </row>
    <row r="49" spans="1:27">
      <c r="B49" s="105" t="s">
        <v>30</v>
      </c>
      <c r="C49" s="11" t="s">
        <v>17</v>
      </c>
      <c r="D49" s="34">
        <v>0</v>
      </c>
      <c r="E49" s="92">
        <v>9230</v>
      </c>
      <c r="F49" s="34">
        <v>0</v>
      </c>
      <c r="G49" s="92">
        <v>10360</v>
      </c>
      <c r="H49" s="34">
        <v>0</v>
      </c>
      <c r="I49" s="92">
        <v>10360</v>
      </c>
      <c r="J49" s="34">
        <v>0</v>
      </c>
      <c r="K49" s="92">
        <v>2961</v>
      </c>
      <c r="L49" s="17">
        <f>SUM(J49:K49)</f>
        <v>2961</v>
      </c>
      <c r="Q49" s="50"/>
      <c r="W49" s="114"/>
      <c r="X49" s="114"/>
      <c r="Y49" s="114"/>
      <c r="Z49" s="114"/>
      <c r="AA49" s="114"/>
    </row>
    <row r="50" spans="1:27">
      <c r="B50" s="105" t="s">
        <v>31</v>
      </c>
      <c r="C50" s="11" t="s">
        <v>19</v>
      </c>
      <c r="D50" s="34">
        <v>0</v>
      </c>
      <c r="E50" s="92">
        <v>142</v>
      </c>
      <c r="F50" s="34">
        <v>0</v>
      </c>
      <c r="G50" s="92">
        <v>142</v>
      </c>
      <c r="H50" s="34">
        <v>0</v>
      </c>
      <c r="I50" s="92">
        <v>142</v>
      </c>
      <c r="J50" s="34">
        <v>0</v>
      </c>
      <c r="K50" s="92">
        <v>37</v>
      </c>
      <c r="L50" s="17">
        <f>SUM(J50:K50)</f>
        <v>37</v>
      </c>
      <c r="Q50" s="50"/>
      <c r="W50" s="114"/>
      <c r="X50" s="114"/>
      <c r="Y50" s="114"/>
      <c r="Z50" s="114"/>
      <c r="AA50" s="114"/>
    </row>
    <row r="51" spans="1:27">
      <c r="B51" s="105" t="s">
        <v>32</v>
      </c>
      <c r="C51" s="11" t="s">
        <v>21</v>
      </c>
      <c r="D51" s="106">
        <v>600</v>
      </c>
      <c r="E51" s="92">
        <v>140</v>
      </c>
      <c r="F51" s="106">
        <v>600</v>
      </c>
      <c r="G51" s="92">
        <v>165</v>
      </c>
      <c r="H51" s="106">
        <v>600</v>
      </c>
      <c r="I51" s="92">
        <v>165</v>
      </c>
      <c r="J51" s="106">
        <v>400</v>
      </c>
      <c r="K51" s="92">
        <v>42</v>
      </c>
      <c r="L51" s="17">
        <f>SUM(J51:K51)</f>
        <v>442</v>
      </c>
      <c r="M51" s="114"/>
      <c r="N51" s="114"/>
      <c r="O51" s="114"/>
      <c r="P51" s="114"/>
      <c r="Q51" s="114"/>
      <c r="R51" s="114"/>
      <c r="W51" s="114"/>
      <c r="X51" s="114"/>
      <c r="Y51" s="114"/>
      <c r="Z51" s="114"/>
      <c r="AA51" s="114"/>
    </row>
    <row r="52" spans="1:27">
      <c r="A52" s="2" t="s">
        <v>11</v>
      </c>
      <c r="B52" s="23">
        <v>0.44</v>
      </c>
      <c r="C52" s="11" t="s">
        <v>29</v>
      </c>
      <c r="D52" s="88">
        <f t="shared" ref="D52:L52" si="9">SUM(D49:D51)</f>
        <v>600</v>
      </c>
      <c r="E52" s="88">
        <f t="shared" si="9"/>
        <v>9512</v>
      </c>
      <c r="F52" s="108">
        <f t="shared" si="9"/>
        <v>600</v>
      </c>
      <c r="G52" s="88">
        <f t="shared" si="9"/>
        <v>10667</v>
      </c>
      <c r="H52" s="88">
        <f t="shared" si="9"/>
        <v>600</v>
      </c>
      <c r="I52" s="88">
        <f t="shared" si="9"/>
        <v>10667</v>
      </c>
      <c r="J52" s="108">
        <f t="shared" si="9"/>
        <v>400</v>
      </c>
      <c r="K52" s="88">
        <f t="shared" si="9"/>
        <v>3040</v>
      </c>
      <c r="L52" s="88">
        <f t="shared" si="9"/>
        <v>3440</v>
      </c>
      <c r="Q52" s="50"/>
    </row>
    <row r="53" spans="1:27" ht="8.1" customHeight="1">
      <c r="B53" s="23"/>
      <c r="C53" s="11"/>
      <c r="D53" s="92"/>
      <c r="E53" s="92"/>
      <c r="F53" s="91"/>
      <c r="G53" s="92"/>
      <c r="H53" s="92"/>
      <c r="I53" s="92"/>
      <c r="J53" s="91"/>
      <c r="K53" s="92"/>
      <c r="L53" s="92"/>
      <c r="Q53" s="50"/>
    </row>
    <row r="54" spans="1:27">
      <c r="B54" s="100">
        <v>46</v>
      </c>
      <c r="C54" s="101" t="s">
        <v>72</v>
      </c>
      <c r="D54" s="92"/>
      <c r="E54" s="92"/>
      <c r="F54" s="91"/>
      <c r="G54" s="92"/>
      <c r="H54" s="92"/>
      <c r="I54" s="92"/>
      <c r="J54" s="91"/>
      <c r="K54" s="92"/>
      <c r="L54" s="92"/>
      <c r="Q54" s="50"/>
    </row>
    <row r="55" spans="1:27">
      <c r="B55" s="105" t="s">
        <v>75</v>
      </c>
      <c r="C55" s="11" t="s">
        <v>17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92">
        <v>2216</v>
      </c>
      <c r="L55" s="92">
        <f>SUM(J55:K55)</f>
        <v>2216</v>
      </c>
      <c r="Q55" s="50"/>
      <c r="W55" s="114"/>
      <c r="X55" s="114"/>
      <c r="Y55" s="114"/>
      <c r="Z55" s="114"/>
      <c r="AA55" s="114"/>
    </row>
    <row r="56" spans="1:27">
      <c r="B56" s="105" t="s">
        <v>76</v>
      </c>
      <c r="C56" s="11" t="s">
        <v>19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92">
        <v>35</v>
      </c>
      <c r="L56" s="92">
        <f>SUM(J56:K56)</f>
        <v>35</v>
      </c>
      <c r="Q56" s="50"/>
      <c r="W56" s="114"/>
      <c r="X56" s="114"/>
      <c r="Y56" s="114"/>
      <c r="Z56" s="114"/>
      <c r="AA56" s="114"/>
    </row>
    <row r="57" spans="1:27">
      <c r="B57" s="105" t="s">
        <v>77</v>
      </c>
      <c r="C57" s="11" t="s">
        <v>21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92">
        <v>41</v>
      </c>
      <c r="L57" s="92">
        <f>SUM(J57:K57)</f>
        <v>41</v>
      </c>
      <c r="Q57" s="50"/>
      <c r="W57" s="114"/>
      <c r="X57" s="114"/>
      <c r="Y57" s="114"/>
      <c r="Z57" s="114"/>
      <c r="AA57" s="114"/>
    </row>
    <row r="58" spans="1:27">
      <c r="A58" s="2" t="s">
        <v>11</v>
      </c>
      <c r="B58" s="100">
        <v>46</v>
      </c>
      <c r="C58" s="101" t="s">
        <v>72</v>
      </c>
      <c r="D58" s="47">
        <f>D57+D56+D55</f>
        <v>0</v>
      </c>
      <c r="E58" s="47">
        <f t="shared" ref="E58:L58" si="10">E57+E56+E55</f>
        <v>0</v>
      </c>
      <c r="F58" s="47">
        <f t="shared" si="10"/>
        <v>0</v>
      </c>
      <c r="G58" s="47">
        <f t="shared" si="10"/>
        <v>0</v>
      </c>
      <c r="H58" s="47">
        <f t="shared" si="10"/>
        <v>0</v>
      </c>
      <c r="I58" s="47">
        <f t="shared" si="10"/>
        <v>0</v>
      </c>
      <c r="J58" s="47">
        <f t="shared" si="10"/>
        <v>0</v>
      </c>
      <c r="K58" s="45">
        <f t="shared" si="10"/>
        <v>2292</v>
      </c>
      <c r="L58" s="45">
        <f t="shared" si="10"/>
        <v>2292</v>
      </c>
      <c r="Q58" s="50"/>
    </row>
    <row r="59" spans="1:27" ht="8.1" customHeight="1">
      <c r="B59" s="23"/>
      <c r="C59" s="11"/>
      <c r="D59" s="35"/>
      <c r="E59" s="35"/>
      <c r="F59" s="35"/>
      <c r="G59" s="35"/>
      <c r="H59" s="35"/>
      <c r="I59" s="35"/>
      <c r="J59" s="91"/>
      <c r="K59" s="92"/>
      <c r="L59" s="92"/>
      <c r="Q59" s="50"/>
    </row>
    <row r="60" spans="1:27">
      <c r="B60" s="100">
        <v>47</v>
      </c>
      <c r="C60" s="101" t="s">
        <v>73</v>
      </c>
      <c r="D60" s="35"/>
      <c r="E60" s="35"/>
      <c r="F60" s="35"/>
      <c r="G60" s="35"/>
      <c r="H60" s="35"/>
      <c r="I60" s="35"/>
      <c r="J60" s="91"/>
      <c r="K60" s="92"/>
      <c r="L60" s="92"/>
      <c r="Q60" s="50"/>
    </row>
    <row r="61" spans="1:27">
      <c r="B61" s="105" t="s">
        <v>78</v>
      </c>
      <c r="C61" s="11" t="s">
        <v>17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92">
        <v>2884</v>
      </c>
      <c r="L61" s="92">
        <f>SUM(J61:K61)</f>
        <v>2884</v>
      </c>
      <c r="Q61" s="50"/>
      <c r="W61" s="114"/>
      <c r="X61" s="114"/>
      <c r="Y61" s="114"/>
      <c r="Z61" s="114"/>
      <c r="AA61" s="114"/>
    </row>
    <row r="62" spans="1:27">
      <c r="B62" s="105" t="s">
        <v>79</v>
      </c>
      <c r="C62" s="11" t="s">
        <v>19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92">
        <v>35</v>
      </c>
      <c r="L62" s="92">
        <f>SUM(J62:K62)</f>
        <v>35</v>
      </c>
      <c r="Q62" s="50"/>
      <c r="W62" s="114"/>
      <c r="X62" s="114"/>
      <c r="Y62" s="114"/>
      <c r="Z62" s="114"/>
      <c r="AA62" s="114"/>
    </row>
    <row r="63" spans="1:27">
      <c r="B63" s="105" t="s">
        <v>80</v>
      </c>
      <c r="C63" s="11" t="s">
        <v>21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92">
        <v>41</v>
      </c>
      <c r="L63" s="92">
        <f>SUM(J63:K63)</f>
        <v>41</v>
      </c>
      <c r="Q63" s="50"/>
      <c r="W63" s="114"/>
      <c r="X63" s="114"/>
      <c r="Y63" s="114"/>
      <c r="Z63" s="114"/>
      <c r="AA63" s="114"/>
    </row>
    <row r="64" spans="1:27">
      <c r="A64" s="2" t="s">
        <v>11</v>
      </c>
      <c r="B64" s="100">
        <v>47</v>
      </c>
      <c r="C64" s="101" t="s">
        <v>73</v>
      </c>
      <c r="D64" s="47">
        <f>D63+D62+D61</f>
        <v>0</v>
      </c>
      <c r="E64" s="47">
        <f t="shared" ref="E64" si="11">E63+E62+E61</f>
        <v>0</v>
      </c>
      <c r="F64" s="47">
        <f t="shared" ref="F64" si="12">F63+F62+F61</f>
        <v>0</v>
      </c>
      <c r="G64" s="47">
        <f t="shared" ref="G64" si="13">G63+G62+G61</f>
        <v>0</v>
      </c>
      <c r="H64" s="47">
        <f t="shared" ref="H64" si="14">H63+H62+H61</f>
        <v>0</v>
      </c>
      <c r="I64" s="47">
        <f t="shared" ref="I64" si="15">I63+I62+I61</f>
        <v>0</v>
      </c>
      <c r="J64" s="47">
        <f t="shared" ref="J64" si="16">J63+J62+J61</f>
        <v>0</v>
      </c>
      <c r="K64" s="45">
        <f t="shared" ref="K64" si="17">K63+K62+K61</f>
        <v>2960</v>
      </c>
      <c r="L64" s="45">
        <f t="shared" ref="L64" si="18">L63+L62+L61</f>
        <v>2960</v>
      </c>
      <c r="Q64" s="50"/>
    </row>
    <row r="65" spans="1:27" ht="8.1" customHeight="1">
      <c r="B65" s="100"/>
      <c r="C65" s="101"/>
      <c r="D65" s="35"/>
      <c r="E65" s="35"/>
      <c r="F65" s="35"/>
      <c r="G65" s="35"/>
      <c r="H65" s="35"/>
      <c r="I65" s="35"/>
      <c r="J65" s="91"/>
      <c r="K65" s="92"/>
      <c r="L65" s="92"/>
      <c r="Q65" s="50"/>
    </row>
    <row r="66" spans="1:27">
      <c r="B66" s="109">
        <v>48</v>
      </c>
      <c r="C66" s="110" t="s">
        <v>74</v>
      </c>
      <c r="D66" s="35"/>
      <c r="E66" s="35"/>
      <c r="F66" s="35"/>
      <c r="G66" s="35"/>
      <c r="H66" s="35"/>
      <c r="I66" s="35"/>
      <c r="J66" s="92"/>
      <c r="K66" s="92"/>
      <c r="L66" s="92"/>
      <c r="Q66" s="50"/>
    </row>
    <row r="67" spans="1:27">
      <c r="B67" s="105" t="s">
        <v>81</v>
      </c>
      <c r="C67" s="11" t="s">
        <v>17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92">
        <v>2431</v>
      </c>
      <c r="L67" s="92">
        <f>SUM(J67:K67)</f>
        <v>2431</v>
      </c>
      <c r="Q67" s="50"/>
      <c r="W67" s="114"/>
      <c r="X67" s="114"/>
      <c r="Y67" s="114"/>
      <c r="Z67" s="114"/>
      <c r="AA67" s="114"/>
    </row>
    <row r="68" spans="1:27">
      <c r="B68" s="105" t="s">
        <v>82</v>
      </c>
      <c r="C68" s="11" t="s">
        <v>19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92">
        <v>35</v>
      </c>
      <c r="L68" s="92">
        <f>SUM(J68:K68)</f>
        <v>35</v>
      </c>
      <c r="Q68" s="50"/>
      <c r="W68" s="114"/>
      <c r="X68" s="114"/>
      <c r="Y68" s="114"/>
      <c r="Z68" s="114"/>
      <c r="AA68" s="114"/>
    </row>
    <row r="69" spans="1:27">
      <c r="B69" s="105" t="s">
        <v>83</v>
      </c>
      <c r="C69" s="11" t="s">
        <v>21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92">
        <v>41</v>
      </c>
      <c r="L69" s="92">
        <f>SUM(J69:K69)</f>
        <v>41</v>
      </c>
      <c r="Q69" s="50"/>
      <c r="W69" s="114"/>
      <c r="X69" s="114"/>
      <c r="Y69" s="114"/>
      <c r="Z69" s="114"/>
      <c r="AA69" s="114"/>
    </row>
    <row r="70" spans="1:27">
      <c r="A70" s="2" t="s">
        <v>11</v>
      </c>
      <c r="B70" s="100">
        <v>48</v>
      </c>
      <c r="C70" s="101" t="s">
        <v>74</v>
      </c>
      <c r="D70" s="47">
        <f>D69+D68+D67</f>
        <v>0</v>
      </c>
      <c r="E70" s="47">
        <f t="shared" ref="E70" si="19">E69+E68+E67</f>
        <v>0</v>
      </c>
      <c r="F70" s="47">
        <f t="shared" ref="F70" si="20">F69+F68+F67</f>
        <v>0</v>
      </c>
      <c r="G70" s="47">
        <f t="shared" ref="G70" si="21">G69+G68+G67</f>
        <v>0</v>
      </c>
      <c r="H70" s="47">
        <f t="shared" ref="H70" si="22">H69+H68+H67</f>
        <v>0</v>
      </c>
      <c r="I70" s="47">
        <f t="shared" ref="I70" si="23">I69+I68+I67</f>
        <v>0</v>
      </c>
      <c r="J70" s="47">
        <f t="shared" ref="J70" si="24">J69+J68+J67</f>
        <v>0</v>
      </c>
      <c r="K70" s="45">
        <f t="shared" ref="K70" si="25">K69+K68+K67</f>
        <v>2507</v>
      </c>
      <c r="L70" s="45">
        <f t="shared" ref="L70" si="26">L69+L68+L67</f>
        <v>2507</v>
      </c>
      <c r="Q70" s="50"/>
    </row>
    <row r="71" spans="1:27">
      <c r="A71" s="36" t="s">
        <v>11</v>
      </c>
      <c r="B71" s="111">
        <v>60.101999999999997</v>
      </c>
      <c r="C71" s="90" t="s">
        <v>28</v>
      </c>
      <c r="D71" s="45">
        <f t="shared" ref="D71:J71" si="27">D52+D58+D64+D70</f>
        <v>600</v>
      </c>
      <c r="E71" s="45">
        <f t="shared" si="27"/>
        <v>9512</v>
      </c>
      <c r="F71" s="45">
        <f t="shared" si="27"/>
        <v>600</v>
      </c>
      <c r="G71" s="45">
        <f t="shared" si="27"/>
        <v>10667</v>
      </c>
      <c r="H71" s="45">
        <f t="shared" si="27"/>
        <v>600</v>
      </c>
      <c r="I71" s="45">
        <f t="shared" si="27"/>
        <v>10667</v>
      </c>
      <c r="J71" s="93">
        <f t="shared" si="27"/>
        <v>400</v>
      </c>
      <c r="K71" s="45">
        <f>K52+K58+K64+K70</f>
        <v>10799</v>
      </c>
      <c r="L71" s="45">
        <f>L52+L58+L64+L70</f>
        <v>11199</v>
      </c>
      <c r="Q71" s="50"/>
    </row>
    <row r="72" spans="1:27" ht="4.5" customHeight="1">
      <c r="B72" s="20"/>
      <c r="C72" s="12"/>
      <c r="D72" s="16"/>
      <c r="E72" s="16"/>
      <c r="F72" s="16"/>
      <c r="G72" s="16"/>
      <c r="H72" s="16"/>
      <c r="I72" s="16"/>
      <c r="J72" s="16"/>
      <c r="K72" s="16"/>
      <c r="L72" s="16"/>
      <c r="Q72" s="50"/>
    </row>
    <row r="73" spans="1:27" ht="14.1" customHeight="1">
      <c r="B73" s="22">
        <v>60.109000000000002</v>
      </c>
      <c r="C73" s="12" t="s">
        <v>33</v>
      </c>
      <c r="F73" s="19"/>
      <c r="G73" s="19"/>
      <c r="K73" s="19"/>
      <c r="Q73" s="50"/>
    </row>
    <row r="74" spans="1:27" ht="14.1" customHeight="1">
      <c r="B74" s="21">
        <v>60</v>
      </c>
      <c r="C74" s="11" t="s">
        <v>15</v>
      </c>
      <c r="F74" s="19"/>
      <c r="G74" s="19"/>
      <c r="K74" s="19"/>
      <c r="Q74" s="50"/>
    </row>
    <row r="75" spans="1:27" ht="14.1" customHeight="1">
      <c r="B75" s="105" t="s">
        <v>16</v>
      </c>
      <c r="C75" s="11" t="s">
        <v>17</v>
      </c>
      <c r="D75" s="35">
        <v>0</v>
      </c>
      <c r="E75" s="92">
        <v>3370</v>
      </c>
      <c r="F75" s="35">
        <v>0</v>
      </c>
      <c r="G75" s="92">
        <v>4133</v>
      </c>
      <c r="H75" s="35">
        <v>0</v>
      </c>
      <c r="I75" s="92">
        <v>4133</v>
      </c>
      <c r="J75" s="35">
        <v>0</v>
      </c>
      <c r="K75" s="92">
        <v>4553</v>
      </c>
      <c r="L75" s="17">
        <f>SUM(J75:K75)</f>
        <v>4553</v>
      </c>
      <c r="Q75" s="50"/>
      <c r="W75" s="114"/>
      <c r="X75" s="114"/>
      <c r="Y75" s="114"/>
      <c r="Z75" s="114"/>
      <c r="AA75" s="114"/>
    </row>
    <row r="76" spans="1:27" ht="14.1" customHeight="1">
      <c r="B76" s="105" t="s">
        <v>18</v>
      </c>
      <c r="C76" s="11" t="s">
        <v>19</v>
      </c>
      <c r="D76" s="35">
        <v>0</v>
      </c>
      <c r="E76" s="92">
        <v>40</v>
      </c>
      <c r="F76" s="35">
        <v>0</v>
      </c>
      <c r="G76" s="92">
        <v>40</v>
      </c>
      <c r="H76" s="35">
        <v>0</v>
      </c>
      <c r="I76" s="92">
        <v>40</v>
      </c>
      <c r="J76" s="35">
        <v>0</v>
      </c>
      <c r="K76" s="92">
        <v>40</v>
      </c>
      <c r="L76" s="17">
        <f>SUM(J76:K76)</f>
        <v>40</v>
      </c>
      <c r="Q76" s="50"/>
      <c r="W76" s="114"/>
      <c r="X76" s="114"/>
      <c r="Y76" s="114"/>
      <c r="Z76" s="114"/>
      <c r="AA76" s="114"/>
    </row>
    <row r="77" spans="1:27" ht="14.1" customHeight="1">
      <c r="B77" s="105" t="s">
        <v>20</v>
      </c>
      <c r="C77" s="11" t="s">
        <v>21</v>
      </c>
      <c r="D77" s="35">
        <v>0</v>
      </c>
      <c r="E77" s="91">
        <v>66</v>
      </c>
      <c r="F77" s="106">
        <v>3000</v>
      </c>
      <c r="G77" s="92">
        <v>66</v>
      </c>
      <c r="H77" s="106">
        <v>3000</v>
      </c>
      <c r="I77" s="92">
        <v>66</v>
      </c>
      <c r="J77" s="34">
        <v>0</v>
      </c>
      <c r="K77" s="92">
        <v>66</v>
      </c>
      <c r="L77" s="17">
        <f>SUM(J77:K77)</f>
        <v>66</v>
      </c>
      <c r="Q77" s="50"/>
      <c r="W77" s="114"/>
      <c r="X77" s="114"/>
      <c r="Y77" s="114"/>
      <c r="Z77" s="114"/>
      <c r="AA77" s="114"/>
    </row>
    <row r="78" spans="1:27" ht="14.1" customHeight="1">
      <c r="A78" s="2" t="s">
        <v>11</v>
      </c>
      <c r="B78" s="21">
        <v>60</v>
      </c>
      <c r="C78" s="11" t="s">
        <v>15</v>
      </c>
      <c r="D78" s="47">
        <f t="shared" ref="D78:L78" si="28">SUM(D75:D77)</f>
        <v>0</v>
      </c>
      <c r="E78" s="45">
        <f t="shared" si="28"/>
        <v>3476</v>
      </c>
      <c r="F78" s="93">
        <f t="shared" si="28"/>
        <v>3000</v>
      </c>
      <c r="G78" s="45">
        <f t="shared" si="28"/>
        <v>4239</v>
      </c>
      <c r="H78" s="45">
        <f t="shared" si="28"/>
        <v>3000</v>
      </c>
      <c r="I78" s="45">
        <f t="shared" si="28"/>
        <v>4239</v>
      </c>
      <c r="J78" s="47">
        <f t="shared" si="28"/>
        <v>0</v>
      </c>
      <c r="K78" s="45">
        <f t="shared" si="28"/>
        <v>4659</v>
      </c>
      <c r="L78" s="45">
        <f t="shared" si="28"/>
        <v>4659</v>
      </c>
      <c r="Q78" s="50"/>
    </row>
    <row r="79" spans="1:27" ht="14.1" customHeight="1">
      <c r="A79" s="2" t="s">
        <v>11</v>
      </c>
      <c r="B79" s="22">
        <v>60.109000000000002</v>
      </c>
      <c r="C79" s="12" t="s">
        <v>33</v>
      </c>
      <c r="D79" s="47">
        <f t="shared" ref="D79:L79" si="29">D78</f>
        <v>0</v>
      </c>
      <c r="E79" s="45">
        <f t="shared" si="29"/>
        <v>3476</v>
      </c>
      <c r="F79" s="93">
        <f t="shared" si="29"/>
        <v>3000</v>
      </c>
      <c r="G79" s="45">
        <f t="shared" si="29"/>
        <v>4239</v>
      </c>
      <c r="H79" s="45">
        <f t="shared" si="29"/>
        <v>3000</v>
      </c>
      <c r="I79" s="45">
        <f t="shared" si="29"/>
        <v>4239</v>
      </c>
      <c r="J79" s="47">
        <f t="shared" si="29"/>
        <v>0</v>
      </c>
      <c r="K79" s="45">
        <f t="shared" ref="K79" si="30">K78</f>
        <v>4659</v>
      </c>
      <c r="L79" s="45">
        <f t="shared" si="29"/>
        <v>4659</v>
      </c>
      <c r="Q79" s="50"/>
    </row>
    <row r="80" spans="1:27" ht="14.1" customHeight="1">
      <c r="B80" s="22"/>
      <c r="C80" s="12"/>
      <c r="D80" s="17"/>
      <c r="E80" s="17"/>
      <c r="F80" s="17"/>
      <c r="G80" s="17"/>
      <c r="H80" s="17"/>
      <c r="I80" s="17"/>
      <c r="J80" s="17"/>
      <c r="K80" s="17"/>
      <c r="L80" s="17"/>
      <c r="Q80" s="50"/>
    </row>
    <row r="81" spans="1:32" ht="14.1" customHeight="1">
      <c r="B81" s="24">
        <v>60.11</v>
      </c>
      <c r="C81" s="12" t="s">
        <v>34</v>
      </c>
      <c r="D81" s="17"/>
      <c r="E81" s="17"/>
      <c r="F81" s="19"/>
      <c r="G81" s="19"/>
      <c r="K81" s="19"/>
      <c r="Q81" s="50"/>
    </row>
    <row r="82" spans="1:32" ht="14.1" customHeight="1">
      <c r="B82" s="1">
        <v>62</v>
      </c>
      <c r="C82" s="11" t="s">
        <v>35</v>
      </c>
      <c r="F82" s="19"/>
      <c r="G82" s="19"/>
      <c r="K82" s="19"/>
      <c r="Q82" s="50"/>
    </row>
    <row r="83" spans="1:32" ht="14.1" customHeight="1">
      <c r="B83" s="105" t="s">
        <v>36</v>
      </c>
      <c r="C83" s="11" t="s">
        <v>17</v>
      </c>
      <c r="D83" s="92">
        <v>8801</v>
      </c>
      <c r="E83" s="92">
        <v>12516</v>
      </c>
      <c r="F83" s="91">
        <v>11000</v>
      </c>
      <c r="G83" s="92">
        <v>14960</v>
      </c>
      <c r="H83" s="92">
        <v>11000</v>
      </c>
      <c r="I83" s="92">
        <v>14960</v>
      </c>
      <c r="J83" s="91">
        <v>12100</v>
      </c>
      <c r="K83" s="92">
        <v>15416</v>
      </c>
      <c r="L83" s="17">
        <f>SUM(J83:K83)</f>
        <v>27516</v>
      </c>
      <c r="M83" s="114"/>
      <c r="N83" s="114"/>
      <c r="O83" s="114"/>
      <c r="P83" s="114"/>
      <c r="Q83" s="114"/>
      <c r="R83" s="114"/>
      <c r="S83" s="114"/>
      <c r="W83" s="114"/>
      <c r="X83" s="114"/>
      <c r="Y83" s="114"/>
      <c r="Z83" s="114"/>
      <c r="AA83" s="114"/>
    </row>
    <row r="84" spans="1:32" ht="14.1" customHeight="1">
      <c r="B84" s="105" t="s">
        <v>37</v>
      </c>
      <c r="C84" s="11" t="s">
        <v>19</v>
      </c>
      <c r="D84" s="34">
        <v>0</v>
      </c>
      <c r="E84" s="92">
        <v>40</v>
      </c>
      <c r="F84" s="35">
        <v>0</v>
      </c>
      <c r="G84" s="92">
        <v>40</v>
      </c>
      <c r="H84" s="35">
        <v>0</v>
      </c>
      <c r="I84" s="92">
        <v>40</v>
      </c>
      <c r="J84" s="35">
        <v>0</v>
      </c>
      <c r="K84" s="92">
        <v>40</v>
      </c>
      <c r="L84" s="17">
        <f>SUM(J84:K84)</f>
        <v>40</v>
      </c>
      <c r="Q84" s="50"/>
      <c r="W84" s="114"/>
      <c r="X84" s="114"/>
      <c r="Y84" s="114"/>
      <c r="Z84" s="114"/>
      <c r="AA84" s="114"/>
    </row>
    <row r="85" spans="1:32" ht="14.1" customHeight="1">
      <c r="B85" s="105" t="s">
        <v>38</v>
      </c>
      <c r="C85" s="11" t="s">
        <v>21</v>
      </c>
      <c r="D85" s="35">
        <v>0</v>
      </c>
      <c r="E85" s="92">
        <v>580</v>
      </c>
      <c r="F85" s="35">
        <v>0</v>
      </c>
      <c r="G85" s="92">
        <v>650</v>
      </c>
      <c r="H85" s="35">
        <v>0</v>
      </c>
      <c r="I85" s="92">
        <v>650</v>
      </c>
      <c r="J85" s="35">
        <v>0</v>
      </c>
      <c r="K85" s="92">
        <v>650</v>
      </c>
      <c r="L85" s="17">
        <f>SUM(J85:K85)</f>
        <v>650</v>
      </c>
      <c r="Q85" s="50"/>
      <c r="W85" s="114"/>
      <c r="X85" s="114"/>
      <c r="Y85" s="114"/>
      <c r="Z85" s="114"/>
      <c r="AA85" s="114"/>
      <c r="AE85" s="98"/>
      <c r="AF85" s="98"/>
    </row>
    <row r="86" spans="1:32" ht="14.1" customHeight="1">
      <c r="B86" s="105" t="s">
        <v>39</v>
      </c>
      <c r="C86" s="11" t="s">
        <v>24</v>
      </c>
      <c r="D86" s="91">
        <v>34985</v>
      </c>
      <c r="E86" s="35">
        <v>0</v>
      </c>
      <c r="F86" s="91">
        <v>35000</v>
      </c>
      <c r="G86" s="35">
        <v>0</v>
      </c>
      <c r="H86" s="92">
        <v>35000</v>
      </c>
      <c r="I86" s="35">
        <v>0</v>
      </c>
      <c r="J86" s="35">
        <v>0</v>
      </c>
      <c r="K86" s="35">
        <v>0</v>
      </c>
      <c r="L86" s="35">
        <f>SUM(J86:K86)</f>
        <v>0</v>
      </c>
      <c r="Q86" s="102"/>
      <c r="W86" s="114"/>
      <c r="X86" s="114"/>
      <c r="Y86" s="114"/>
      <c r="Z86" s="114"/>
      <c r="AA86" s="114"/>
    </row>
    <row r="87" spans="1:32" ht="14.1" customHeight="1">
      <c r="A87" s="2" t="s">
        <v>11</v>
      </c>
      <c r="B87" s="1">
        <v>62</v>
      </c>
      <c r="C87" s="11" t="s">
        <v>35</v>
      </c>
      <c r="D87" s="45">
        <f t="shared" ref="D87:L87" si="31">SUM(D83:D86)</f>
        <v>43786</v>
      </c>
      <c r="E87" s="45">
        <f t="shared" si="31"/>
        <v>13136</v>
      </c>
      <c r="F87" s="93">
        <f t="shared" si="31"/>
        <v>46000</v>
      </c>
      <c r="G87" s="45">
        <f t="shared" si="31"/>
        <v>15650</v>
      </c>
      <c r="H87" s="45">
        <f t="shared" si="31"/>
        <v>46000</v>
      </c>
      <c r="I87" s="45">
        <f t="shared" si="31"/>
        <v>15650</v>
      </c>
      <c r="J87" s="93">
        <f t="shared" si="31"/>
        <v>12100</v>
      </c>
      <c r="K87" s="45">
        <f t="shared" ref="K87" si="32">SUM(K83:K86)</f>
        <v>16106</v>
      </c>
      <c r="L87" s="45">
        <f t="shared" si="31"/>
        <v>28206</v>
      </c>
      <c r="Q87" s="50"/>
    </row>
    <row r="88" spans="1:32" ht="14.1" customHeight="1">
      <c r="A88" s="2" t="s">
        <v>11</v>
      </c>
      <c r="B88" s="24">
        <v>60.11</v>
      </c>
      <c r="C88" s="12" t="s">
        <v>34</v>
      </c>
      <c r="D88" s="45">
        <f t="shared" ref="D88:L88" si="33">D87</f>
        <v>43786</v>
      </c>
      <c r="E88" s="45">
        <f t="shared" si="33"/>
        <v>13136</v>
      </c>
      <c r="F88" s="93">
        <f t="shared" si="33"/>
        <v>46000</v>
      </c>
      <c r="G88" s="45">
        <f t="shared" si="33"/>
        <v>15650</v>
      </c>
      <c r="H88" s="45">
        <f t="shared" si="33"/>
        <v>46000</v>
      </c>
      <c r="I88" s="45">
        <f t="shared" si="33"/>
        <v>15650</v>
      </c>
      <c r="J88" s="93">
        <f t="shared" si="33"/>
        <v>12100</v>
      </c>
      <c r="K88" s="45">
        <f t="shared" ref="K88" si="34">K87</f>
        <v>16106</v>
      </c>
      <c r="L88" s="45">
        <f t="shared" si="33"/>
        <v>28206</v>
      </c>
      <c r="Q88" s="50"/>
    </row>
    <row r="89" spans="1:32" ht="14.1" customHeight="1">
      <c r="A89" s="2" t="s">
        <v>11</v>
      </c>
      <c r="B89" s="1">
        <v>60</v>
      </c>
      <c r="C89" s="11" t="s">
        <v>23</v>
      </c>
      <c r="D89" s="93">
        <f t="shared" ref="D89:L89" si="35">D88+D79+D71+D45+D37</f>
        <v>96732</v>
      </c>
      <c r="E89" s="93">
        <f t="shared" si="35"/>
        <v>34907</v>
      </c>
      <c r="F89" s="93">
        <f t="shared" si="35"/>
        <v>62700</v>
      </c>
      <c r="G89" s="93">
        <f t="shared" si="35"/>
        <v>39873</v>
      </c>
      <c r="H89" s="93">
        <f t="shared" si="35"/>
        <v>62700</v>
      </c>
      <c r="I89" s="93">
        <f t="shared" si="35"/>
        <v>39873</v>
      </c>
      <c r="J89" s="93">
        <f t="shared" si="35"/>
        <v>15200</v>
      </c>
      <c r="K89" s="93">
        <f t="shared" si="35"/>
        <v>41678</v>
      </c>
      <c r="L89" s="93">
        <f t="shared" si="35"/>
        <v>56878</v>
      </c>
      <c r="Q89" s="50"/>
    </row>
    <row r="90" spans="1:32" ht="14.1" customHeight="1">
      <c r="A90" s="11" t="s">
        <v>11</v>
      </c>
      <c r="B90" s="20">
        <v>2220</v>
      </c>
      <c r="C90" s="12" t="s">
        <v>1</v>
      </c>
      <c r="D90" s="45">
        <f t="shared" ref="D90:L90" si="36">D89+D27</f>
        <v>103323</v>
      </c>
      <c r="E90" s="45">
        <f t="shared" si="36"/>
        <v>35540</v>
      </c>
      <c r="F90" s="93">
        <f t="shared" si="36"/>
        <v>65700</v>
      </c>
      <c r="G90" s="45">
        <f t="shared" si="36"/>
        <v>40597</v>
      </c>
      <c r="H90" s="45">
        <f t="shared" si="36"/>
        <v>65700</v>
      </c>
      <c r="I90" s="45">
        <f t="shared" si="36"/>
        <v>40597</v>
      </c>
      <c r="J90" s="93">
        <f t="shared" si="36"/>
        <v>15200</v>
      </c>
      <c r="K90" s="45">
        <f t="shared" si="36"/>
        <v>42464</v>
      </c>
      <c r="L90" s="45">
        <f t="shared" si="36"/>
        <v>57664</v>
      </c>
      <c r="Q90" s="50"/>
    </row>
    <row r="91" spans="1:32" ht="14.1" customHeight="1">
      <c r="A91" s="11"/>
      <c r="B91" s="20"/>
      <c r="C91" s="12"/>
      <c r="D91" s="16"/>
      <c r="E91" s="16"/>
      <c r="F91" s="16"/>
      <c r="G91" s="16"/>
      <c r="H91" s="16"/>
      <c r="I91" s="16"/>
      <c r="J91" s="16"/>
      <c r="K91" s="16"/>
      <c r="L91" s="16"/>
      <c r="Q91" s="50"/>
    </row>
    <row r="92" spans="1:32" ht="14.1" customHeight="1">
      <c r="A92" s="2" t="s">
        <v>13</v>
      </c>
      <c r="B92" s="20">
        <v>2251</v>
      </c>
      <c r="C92" s="12" t="s">
        <v>40</v>
      </c>
      <c r="D92" s="16"/>
      <c r="E92" s="16"/>
      <c r="F92" s="16"/>
      <c r="G92" s="16"/>
      <c r="H92" s="16"/>
      <c r="I92" s="16"/>
      <c r="J92" s="16"/>
      <c r="K92" s="16"/>
      <c r="L92" s="16"/>
      <c r="Q92" s="50"/>
    </row>
    <row r="93" spans="1:32" ht="14.1" customHeight="1">
      <c r="B93" s="25">
        <v>0.09</v>
      </c>
      <c r="C93" s="12" t="s">
        <v>49</v>
      </c>
      <c r="D93" s="16"/>
      <c r="E93" s="16"/>
      <c r="F93" s="16"/>
      <c r="G93" s="16"/>
      <c r="H93" s="16"/>
      <c r="I93" s="16"/>
      <c r="J93" s="16"/>
      <c r="K93" s="16"/>
      <c r="L93" s="16"/>
      <c r="Q93" s="50"/>
    </row>
    <row r="94" spans="1:32" ht="25.5">
      <c r="B94" s="1">
        <v>18</v>
      </c>
      <c r="C94" s="11" t="s">
        <v>84</v>
      </c>
      <c r="F94" s="19"/>
      <c r="G94" s="19"/>
      <c r="K94" s="19"/>
      <c r="Q94" s="50"/>
    </row>
    <row r="95" spans="1:32" ht="14.1" customHeight="1">
      <c r="B95" s="105" t="s">
        <v>41</v>
      </c>
      <c r="C95" s="11" t="s">
        <v>17</v>
      </c>
      <c r="D95" s="35">
        <v>0</v>
      </c>
      <c r="E95" s="92">
        <v>1077</v>
      </c>
      <c r="F95" s="35">
        <v>0</v>
      </c>
      <c r="G95" s="92">
        <v>1713</v>
      </c>
      <c r="H95" s="35">
        <v>0</v>
      </c>
      <c r="I95" s="92">
        <v>1713</v>
      </c>
      <c r="J95" s="35">
        <v>0</v>
      </c>
      <c r="K95" s="92">
        <v>1520</v>
      </c>
      <c r="L95" s="17">
        <f>SUM(J95:K95)</f>
        <v>1520</v>
      </c>
      <c r="Q95" s="50"/>
      <c r="W95" s="114"/>
      <c r="X95" s="114"/>
      <c r="Y95" s="114"/>
      <c r="Z95" s="114"/>
      <c r="AA95" s="114"/>
    </row>
    <row r="96" spans="1:32" ht="14.1" customHeight="1">
      <c r="B96" s="105" t="s">
        <v>42</v>
      </c>
      <c r="C96" s="11" t="s">
        <v>19</v>
      </c>
      <c r="D96" s="35">
        <v>0</v>
      </c>
      <c r="E96" s="92">
        <v>20</v>
      </c>
      <c r="F96" s="35">
        <v>0</v>
      </c>
      <c r="G96" s="92">
        <v>20</v>
      </c>
      <c r="H96" s="35">
        <v>0</v>
      </c>
      <c r="I96" s="92">
        <v>20</v>
      </c>
      <c r="J96" s="35">
        <v>0</v>
      </c>
      <c r="K96" s="92">
        <v>20</v>
      </c>
      <c r="L96" s="17">
        <f>SUM(J96:K96)</f>
        <v>20</v>
      </c>
      <c r="Q96" s="50"/>
      <c r="W96" s="114"/>
      <c r="X96" s="114"/>
      <c r="Y96" s="114"/>
      <c r="Z96" s="114"/>
      <c r="AA96" s="114"/>
    </row>
    <row r="97" spans="1:27" ht="14.1" customHeight="1">
      <c r="B97" s="105" t="s">
        <v>43</v>
      </c>
      <c r="C97" s="11" t="s">
        <v>21</v>
      </c>
      <c r="D97" s="35">
        <v>0</v>
      </c>
      <c r="E97" s="91">
        <v>31</v>
      </c>
      <c r="F97" s="35">
        <v>0</v>
      </c>
      <c r="G97" s="92">
        <v>55</v>
      </c>
      <c r="H97" s="35">
        <v>0</v>
      </c>
      <c r="I97" s="92">
        <v>55</v>
      </c>
      <c r="J97" s="35">
        <v>0</v>
      </c>
      <c r="K97" s="92">
        <v>55</v>
      </c>
      <c r="L97" s="17">
        <f>SUM(J97:K97)</f>
        <v>55</v>
      </c>
      <c r="Q97" s="50"/>
      <c r="W97" s="114"/>
      <c r="X97" s="114"/>
      <c r="Y97" s="114"/>
      <c r="Z97" s="114"/>
      <c r="AA97" s="114"/>
    </row>
    <row r="98" spans="1:27" ht="25.5">
      <c r="A98" s="2" t="s">
        <v>11</v>
      </c>
      <c r="B98" s="1">
        <v>18</v>
      </c>
      <c r="C98" s="11" t="s">
        <v>84</v>
      </c>
      <c r="D98" s="47">
        <f t="shared" ref="D98:L98" si="37">SUM(D95:D97)</f>
        <v>0</v>
      </c>
      <c r="E98" s="45">
        <f t="shared" si="37"/>
        <v>1128</v>
      </c>
      <c r="F98" s="47">
        <f t="shared" si="37"/>
        <v>0</v>
      </c>
      <c r="G98" s="45">
        <f t="shared" si="37"/>
        <v>1788</v>
      </c>
      <c r="H98" s="47">
        <f t="shared" si="37"/>
        <v>0</v>
      </c>
      <c r="I98" s="45">
        <f t="shared" si="37"/>
        <v>1788</v>
      </c>
      <c r="J98" s="47">
        <f t="shared" si="37"/>
        <v>0</v>
      </c>
      <c r="K98" s="45">
        <f t="shared" ref="K98" si="38">SUM(K95:K97)</f>
        <v>1595</v>
      </c>
      <c r="L98" s="45">
        <f t="shared" si="37"/>
        <v>1595</v>
      </c>
      <c r="Q98" s="50"/>
    </row>
    <row r="99" spans="1:27" ht="14.1" customHeight="1">
      <c r="A99" s="2" t="s">
        <v>11</v>
      </c>
      <c r="B99" s="25">
        <v>0.09</v>
      </c>
      <c r="C99" s="12" t="s">
        <v>49</v>
      </c>
      <c r="D99" s="87">
        <f t="shared" ref="D99:L99" si="39">D98</f>
        <v>0</v>
      </c>
      <c r="E99" s="88">
        <f t="shared" si="39"/>
        <v>1128</v>
      </c>
      <c r="F99" s="87">
        <f t="shared" si="39"/>
        <v>0</v>
      </c>
      <c r="G99" s="88">
        <f t="shared" si="39"/>
        <v>1788</v>
      </c>
      <c r="H99" s="87">
        <f t="shared" si="39"/>
        <v>0</v>
      </c>
      <c r="I99" s="88">
        <f t="shared" si="39"/>
        <v>1788</v>
      </c>
      <c r="J99" s="87">
        <f t="shared" si="39"/>
        <v>0</v>
      </c>
      <c r="K99" s="88">
        <f t="shared" ref="K99" si="40">K98</f>
        <v>1595</v>
      </c>
      <c r="L99" s="88">
        <f t="shared" si="39"/>
        <v>1595</v>
      </c>
      <c r="Q99" s="50"/>
    </row>
    <row r="100" spans="1:27" ht="14.1" customHeight="1">
      <c r="A100" s="36" t="s">
        <v>11</v>
      </c>
      <c r="B100" s="89">
        <v>2251</v>
      </c>
      <c r="C100" s="90" t="s">
        <v>40</v>
      </c>
      <c r="D100" s="87">
        <f t="shared" ref="D100:L100" si="41">D98</f>
        <v>0</v>
      </c>
      <c r="E100" s="88">
        <f t="shared" si="41"/>
        <v>1128</v>
      </c>
      <c r="F100" s="87">
        <f t="shared" si="41"/>
        <v>0</v>
      </c>
      <c r="G100" s="88">
        <f t="shared" si="41"/>
        <v>1788</v>
      </c>
      <c r="H100" s="87">
        <f t="shared" si="41"/>
        <v>0</v>
      </c>
      <c r="I100" s="88">
        <f t="shared" si="41"/>
        <v>1788</v>
      </c>
      <c r="J100" s="87">
        <f t="shared" si="41"/>
        <v>0</v>
      </c>
      <c r="K100" s="88">
        <f t="shared" ref="K100" si="42">K98</f>
        <v>1595</v>
      </c>
      <c r="L100" s="88">
        <f t="shared" si="41"/>
        <v>1595</v>
      </c>
      <c r="Q100" s="50"/>
    </row>
    <row r="101" spans="1:27" ht="14.1" customHeight="1">
      <c r="A101" s="14" t="s">
        <v>11</v>
      </c>
      <c r="B101" s="26"/>
      <c r="C101" s="15" t="s">
        <v>12</v>
      </c>
      <c r="D101" s="45">
        <f t="shared" ref="D101:L101" si="43">D90+D100</f>
        <v>103323</v>
      </c>
      <c r="E101" s="45">
        <f t="shared" si="43"/>
        <v>36668</v>
      </c>
      <c r="F101" s="93">
        <f t="shared" si="43"/>
        <v>65700</v>
      </c>
      <c r="G101" s="45">
        <f t="shared" si="43"/>
        <v>42385</v>
      </c>
      <c r="H101" s="45">
        <f t="shared" si="43"/>
        <v>65700</v>
      </c>
      <c r="I101" s="45">
        <f t="shared" si="43"/>
        <v>42385</v>
      </c>
      <c r="J101" s="93">
        <f t="shared" si="43"/>
        <v>15200</v>
      </c>
      <c r="K101" s="45">
        <f t="shared" ref="K101" si="44">K90+K100</f>
        <v>44059</v>
      </c>
      <c r="L101" s="45">
        <f t="shared" si="43"/>
        <v>59259</v>
      </c>
      <c r="Q101" s="50"/>
    </row>
    <row r="102" spans="1:27" ht="2.25" customHeight="1">
      <c r="B102" s="20"/>
      <c r="C102" s="13"/>
      <c r="F102" s="18"/>
      <c r="G102" s="18"/>
      <c r="H102" s="18"/>
      <c r="I102" s="18"/>
      <c r="J102" s="18"/>
      <c r="K102" s="18"/>
      <c r="L102" s="18"/>
      <c r="Q102" s="50"/>
    </row>
    <row r="103" spans="1:27">
      <c r="A103" s="37"/>
      <c r="B103" s="38"/>
      <c r="C103" s="62" t="s">
        <v>50</v>
      </c>
      <c r="F103" s="19"/>
      <c r="G103" s="19"/>
      <c r="K103" s="19"/>
      <c r="Q103" s="50"/>
    </row>
    <row r="104" spans="1:27" ht="25.5">
      <c r="A104" s="42" t="s">
        <v>13</v>
      </c>
      <c r="B104" s="63">
        <v>4220</v>
      </c>
      <c r="C104" s="64" t="s">
        <v>53</v>
      </c>
      <c r="F104" s="19"/>
      <c r="G104" s="19"/>
      <c r="K104" s="19"/>
      <c r="Q104" s="50"/>
    </row>
    <row r="105" spans="1:27">
      <c r="A105" s="77"/>
      <c r="B105" s="113">
        <v>60</v>
      </c>
      <c r="C105" s="77" t="s">
        <v>23</v>
      </c>
      <c r="D105" s="78"/>
      <c r="E105" s="78"/>
      <c r="F105" s="78"/>
      <c r="G105" s="78"/>
      <c r="H105" s="78"/>
      <c r="I105" s="78"/>
      <c r="K105" s="78"/>
      <c r="L105" s="78"/>
      <c r="Q105" s="50"/>
    </row>
    <row r="106" spans="1:27">
      <c r="A106" s="77"/>
      <c r="B106" s="65">
        <v>60.100999999999999</v>
      </c>
      <c r="C106" s="79" t="s">
        <v>51</v>
      </c>
      <c r="D106" s="78"/>
      <c r="E106" s="78"/>
      <c r="F106" s="78"/>
      <c r="G106" s="78"/>
      <c r="H106" s="78"/>
      <c r="I106" s="78"/>
      <c r="K106" s="78"/>
      <c r="L106" s="78"/>
      <c r="Q106" s="50"/>
    </row>
    <row r="107" spans="1:27">
      <c r="A107" s="37"/>
      <c r="B107" s="38">
        <v>18</v>
      </c>
      <c r="C107" s="37" t="s">
        <v>52</v>
      </c>
      <c r="F107" s="19"/>
      <c r="G107" s="19"/>
      <c r="K107" s="19"/>
      <c r="Q107" s="50"/>
    </row>
    <row r="108" spans="1:27">
      <c r="A108" s="37"/>
      <c r="B108" s="38" t="s">
        <v>54</v>
      </c>
      <c r="C108" s="37" t="s">
        <v>66</v>
      </c>
      <c r="D108" s="106">
        <v>2500</v>
      </c>
      <c r="E108" s="34">
        <v>0</v>
      </c>
      <c r="F108" s="106">
        <v>20000</v>
      </c>
      <c r="G108" s="34">
        <v>0</v>
      </c>
      <c r="H108" s="106">
        <v>20000</v>
      </c>
      <c r="I108" s="34">
        <v>0</v>
      </c>
      <c r="J108" s="34">
        <v>0</v>
      </c>
      <c r="K108" s="34">
        <v>0</v>
      </c>
      <c r="L108" s="35">
        <f>SUM(J108:K108)</f>
        <v>0</v>
      </c>
      <c r="P108" s="19"/>
      <c r="Q108" s="50"/>
      <c r="U108" s="19"/>
    </row>
    <row r="109" spans="1:27">
      <c r="A109" s="37" t="s">
        <v>11</v>
      </c>
      <c r="B109" s="38">
        <v>18</v>
      </c>
      <c r="C109" s="37" t="s">
        <v>52</v>
      </c>
      <c r="D109" s="44">
        <f t="shared" ref="D109:L109" si="45">SUM(D108:D108)</f>
        <v>2500</v>
      </c>
      <c r="E109" s="46">
        <f t="shared" si="45"/>
        <v>0</v>
      </c>
      <c r="F109" s="44">
        <f t="shared" si="45"/>
        <v>20000</v>
      </c>
      <c r="G109" s="46">
        <f t="shared" si="45"/>
        <v>0</v>
      </c>
      <c r="H109" s="44">
        <f t="shared" si="45"/>
        <v>20000</v>
      </c>
      <c r="I109" s="46">
        <f t="shared" si="45"/>
        <v>0</v>
      </c>
      <c r="J109" s="46">
        <f t="shared" si="45"/>
        <v>0</v>
      </c>
      <c r="K109" s="46">
        <f t="shared" ref="K109" si="46">SUM(K108:K108)</f>
        <v>0</v>
      </c>
      <c r="L109" s="46">
        <f t="shared" si="45"/>
        <v>0</v>
      </c>
      <c r="Q109" s="50"/>
    </row>
    <row r="110" spans="1:27">
      <c r="A110" s="37" t="s">
        <v>11</v>
      </c>
      <c r="B110" s="65">
        <v>60.100999999999999</v>
      </c>
      <c r="C110" s="62" t="s">
        <v>51</v>
      </c>
      <c r="D110" s="44">
        <f t="shared" ref="D110:L113" si="47">D109</f>
        <v>2500</v>
      </c>
      <c r="E110" s="46">
        <f t="shared" si="47"/>
        <v>0</v>
      </c>
      <c r="F110" s="44">
        <f t="shared" si="47"/>
        <v>20000</v>
      </c>
      <c r="G110" s="46">
        <f t="shared" si="47"/>
        <v>0</v>
      </c>
      <c r="H110" s="44">
        <f t="shared" si="47"/>
        <v>20000</v>
      </c>
      <c r="I110" s="46">
        <f t="shared" si="47"/>
        <v>0</v>
      </c>
      <c r="J110" s="46">
        <f t="shared" si="47"/>
        <v>0</v>
      </c>
      <c r="K110" s="46">
        <f t="shared" ref="K110" si="48">K109</f>
        <v>0</v>
      </c>
      <c r="L110" s="46">
        <f t="shared" si="47"/>
        <v>0</v>
      </c>
      <c r="Q110" s="50"/>
    </row>
    <row r="111" spans="1:27">
      <c r="A111" s="37" t="s">
        <v>11</v>
      </c>
      <c r="B111" s="38">
        <v>60</v>
      </c>
      <c r="C111" s="37" t="s">
        <v>23</v>
      </c>
      <c r="D111" s="44">
        <f t="shared" si="47"/>
        <v>2500</v>
      </c>
      <c r="E111" s="46">
        <f t="shared" si="47"/>
        <v>0</v>
      </c>
      <c r="F111" s="44">
        <f t="shared" si="47"/>
        <v>20000</v>
      </c>
      <c r="G111" s="46">
        <f t="shared" si="47"/>
        <v>0</v>
      </c>
      <c r="H111" s="44">
        <f t="shared" si="47"/>
        <v>20000</v>
      </c>
      <c r="I111" s="46">
        <f t="shared" si="47"/>
        <v>0</v>
      </c>
      <c r="J111" s="46">
        <f t="shared" si="47"/>
        <v>0</v>
      </c>
      <c r="K111" s="46">
        <f t="shared" ref="K111" si="49">K110</f>
        <v>0</v>
      </c>
      <c r="L111" s="46">
        <f t="shared" si="47"/>
        <v>0</v>
      </c>
      <c r="Q111" s="50"/>
    </row>
    <row r="112" spans="1:27" ht="25.5">
      <c r="A112" s="42" t="s">
        <v>11</v>
      </c>
      <c r="B112" s="63">
        <v>4220</v>
      </c>
      <c r="C112" s="66" t="s">
        <v>53</v>
      </c>
      <c r="D112" s="44">
        <f t="shared" si="47"/>
        <v>2500</v>
      </c>
      <c r="E112" s="46">
        <f t="shared" si="47"/>
        <v>0</v>
      </c>
      <c r="F112" s="44">
        <f t="shared" si="47"/>
        <v>20000</v>
      </c>
      <c r="G112" s="46">
        <f t="shared" si="47"/>
        <v>0</v>
      </c>
      <c r="H112" s="44">
        <f t="shared" si="47"/>
        <v>20000</v>
      </c>
      <c r="I112" s="46">
        <f t="shared" si="47"/>
        <v>0</v>
      </c>
      <c r="J112" s="46">
        <f t="shared" si="47"/>
        <v>0</v>
      </c>
      <c r="K112" s="46">
        <f t="shared" ref="K112" si="50">K111</f>
        <v>0</v>
      </c>
      <c r="L112" s="46">
        <f t="shared" si="47"/>
        <v>0</v>
      </c>
      <c r="Q112" s="50"/>
    </row>
    <row r="113" spans="1:27">
      <c r="A113" s="14" t="s">
        <v>11</v>
      </c>
      <c r="B113" s="26"/>
      <c r="C113" s="75" t="s">
        <v>50</v>
      </c>
      <c r="D113" s="44">
        <f t="shared" si="47"/>
        <v>2500</v>
      </c>
      <c r="E113" s="46">
        <f t="shared" si="47"/>
        <v>0</v>
      </c>
      <c r="F113" s="44">
        <f t="shared" si="47"/>
        <v>20000</v>
      </c>
      <c r="G113" s="46">
        <f t="shared" si="47"/>
        <v>0</v>
      </c>
      <c r="H113" s="44">
        <f t="shared" si="47"/>
        <v>20000</v>
      </c>
      <c r="I113" s="46">
        <f t="shared" si="47"/>
        <v>0</v>
      </c>
      <c r="J113" s="46">
        <f t="shared" si="47"/>
        <v>0</v>
      </c>
      <c r="K113" s="46">
        <f t="shared" ref="K113" si="51">K112</f>
        <v>0</v>
      </c>
      <c r="L113" s="46">
        <f t="shared" si="47"/>
        <v>0</v>
      </c>
      <c r="Q113" s="50"/>
    </row>
    <row r="114" spans="1:27">
      <c r="A114" s="14" t="s">
        <v>11</v>
      </c>
      <c r="B114" s="76"/>
      <c r="C114" s="75" t="s">
        <v>4</v>
      </c>
      <c r="D114" s="44">
        <f t="shared" ref="D114:I114" si="52">D113+D101</f>
        <v>105823</v>
      </c>
      <c r="E114" s="44">
        <f t="shared" si="52"/>
        <v>36668</v>
      </c>
      <c r="F114" s="44">
        <f t="shared" si="52"/>
        <v>85700</v>
      </c>
      <c r="G114" s="44">
        <f t="shared" si="52"/>
        <v>42385</v>
      </c>
      <c r="H114" s="44">
        <f t="shared" si="52"/>
        <v>85700</v>
      </c>
      <c r="I114" s="44">
        <f t="shared" si="52"/>
        <v>42385</v>
      </c>
      <c r="J114" s="44">
        <f>J113+J101</f>
        <v>15200</v>
      </c>
      <c r="K114" s="44">
        <f t="shared" ref="K114" si="53">K113+K101</f>
        <v>44059</v>
      </c>
      <c r="L114" s="44">
        <f>L113+L101</f>
        <v>59259</v>
      </c>
      <c r="Q114" s="50"/>
    </row>
    <row r="115" spans="1:27">
      <c r="A115" s="94"/>
      <c r="B115" s="95"/>
      <c r="C115" s="96"/>
      <c r="D115" s="97"/>
      <c r="E115" s="97"/>
      <c r="H115" s="97"/>
      <c r="I115" s="97"/>
      <c r="J115" s="97"/>
      <c r="K115" s="97"/>
      <c r="L115" s="97"/>
      <c r="Q115" s="50"/>
    </row>
    <row r="116" spans="1:27">
      <c r="F116" s="97"/>
      <c r="G116" s="97"/>
      <c r="K116" s="19"/>
    </row>
    <row r="117" spans="1:27">
      <c r="D117" s="32"/>
      <c r="E117" s="32"/>
      <c r="F117" s="32"/>
      <c r="G117" s="32"/>
      <c r="H117" s="32"/>
      <c r="I117" s="32"/>
      <c r="K117" s="19"/>
    </row>
    <row r="118" spans="1:27">
      <c r="D118" s="67"/>
      <c r="E118" s="67"/>
      <c r="F118" s="67"/>
      <c r="G118" s="67"/>
      <c r="H118" s="67"/>
      <c r="I118" s="67"/>
      <c r="K118" s="19"/>
      <c r="W118" s="114"/>
      <c r="X118" s="114"/>
      <c r="Y118" s="114"/>
      <c r="Z118" s="114"/>
      <c r="AA118" s="114"/>
    </row>
    <row r="119" spans="1:27">
      <c r="C119" s="69"/>
      <c r="D119" s="68"/>
      <c r="E119" s="68"/>
      <c r="F119" s="68"/>
      <c r="G119" s="68"/>
      <c r="H119" s="68"/>
      <c r="I119" s="68"/>
      <c r="K119" s="19"/>
    </row>
    <row r="120" spans="1:27">
      <c r="C120" s="69"/>
      <c r="F120" s="19"/>
      <c r="G120" s="19"/>
      <c r="K120" s="19"/>
    </row>
    <row r="121" spans="1:27">
      <c r="C121" s="69"/>
      <c r="F121" s="19"/>
      <c r="G121" s="19"/>
      <c r="K121" s="19"/>
      <c r="Q121" s="50"/>
    </row>
    <row r="122" spans="1:27">
      <c r="C122" s="69"/>
      <c r="F122" s="19"/>
      <c r="G122" s="19"/>
      <c r="K122" s="19"/>
      <c r="Q122" s="50"/>
    </row>
    <row r="123" spans="1:27">
      <c r="C123" s="69"/>
      <c r="F123" s="19"/>
      <c r="G123" s="19"/>
      <c r="K123" s="19"/>
      <c r="Q123" s="50"/>
    </row>
    <row r="124" spans="1:27">
      <c r="C124" s="69"/>
      <c r="F124" s="19"/>
      <c r="G124" s="19"/>
      <c r="K124" s="19"/>
      <c r="Q124" s="50"/>
    </row>
    <row r="125" spans="1:27">
      <c r="C125" s="69"/>
      <c r="F125" s="19"/>
      <c r="G125" s="19"/>
      <c r="K125" s="19"/>
      <c r="Q125" s="50"/>
    </row>
    <row r="126" spans="1:27">
      <c r="Q126" s="50"/>
    </row>
    <row r="127" spans="1:27">
      <c r="Q127" s="50"/>
    </row>
    <row r="128" spans="1:27">
      <c r="Q128" s="50"/>
    </row>
    <row r="129" spans="6:17">
      <c r="Q129" s="50"/>
    </row>
    <row r="130" spans="6:17">
      <c r="Q130" s="50"/>
    </row>
    <row r="131" spans="6:17">
      <c r="Q131" s="50"/>
    </row>
    <row r="132" spans="6:17">
      <c r="F132" s="19"/>
      <c r="G132" s="19"/>
      <c r="K132" s="19"/>
    </row>
  </sheetData>
  <autoFilter ref="A15:AF117"/>
  <mergeCells count="17">
    <mergeCell ref="D13:E13"/>
    <mergeCell ref="F13:G13"/>
    <mergeCell ref="A1:L1"/>
    <mergeCell ref="A2:L2"/>
    <mergeCell ref="D12:E12"/>
    <mergeCell ref="J12:L12"/>
    <mergeCell ref="B6:D6"/>
    <mergeCell ref="F12:G12"/>
    <mergeCell ref="H12:I12"/>
    <mergeCell ref="H13:I13"/>
    <mergeCell ref="J13:L13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3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dem17</vt:lpstr>
      <vt:lpstr>'dem17'!ipr</vt:lpstr>
      <vt:lpstr>iprcap</vt:lpstr>
      <vt:lpstr>'dem17'!Print_Area</vt:lpstr>
      <vt:lpstr>'dem17'!Print_Titles</vt:lpstr>
      <vt:lpstr>'dem17'!revise</vt:lpstr>
      <vt:lpstr>'dem17'!sss</vt:lpstr>
      <vt:lpstr>'dem17'!summary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2015-07-22T07:59:57Z</cp:lastPrinted>
  <dcterms:created xsi:type="dcterms:W3CDTF">2004-06-02T16:18:07Z</dcterms:created>
  <dcterms:modified xsi:type="dcterms:W3CDTF">2015-07-29T05:30:55Z</dcterms:modified>
</cp:coreProperties>
</file>