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22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'dem22'!$A$27:$H$455</definedName>
    <definedName name="_rec2" localSheetId="0">'dem22'!#REF!</definedName>
    <definedName name="_Regression_Int" localSheetId="0" hidden="1">1</definedName>
    <definedName name="censusrec" localSheetId="0">'dem22'!#REF!</definedName>
    <definedName name="crfrec" localSheetId="0">'dem22'!$D$352:$H$352</definedName>
    <definedName name="css" localSheetId="0">'dem22'!$D$295:$H$295</definedName>
    <definedName name="da" localSheetId="0">'dem22'!$D$201:$H$201</definedName>
    <definedName name="darec" localSheetId="0">'dem22'!#REF!</definedName>
    <definedName name="housing" localSheetId="0">'dem22'!#REF!</definedName>
    <definedName name="landrevenue">'dem22'!$E$22:$F$22</definedName>
    <definedName name="lr" localSheetId="0">'dem22'!$D$75:$H$75</definedName>
    <definedName name="lrrec" localSheetId="0">'dem22'!#REF!</definedName>
    <definedName name="nc" localSheetId="0">'dem22'!$D$266:$H$266</definedName>
    <definedName name="ncfund" localSheetId="0">'dem22'!#REF!</definedName>
    <definedName name="ncfund1" localSheetId="0">'dem22'!#REF!</definedName>
    <definedName name="ncrec1" localSheetId="0">'dem22'!#REF!</definedName>
    <definedName name="ncrec2" localSheetId="0">'dem22'!#REF!</definedName>
    <definedName name="np" localSheetId="0">'dem22'!#REF!</definedName>
    <definedName name="Nutrition" localSheetId="0">#REF!</definedName>
    <definedName name="oas" localSheetId="0">'dem22'!#REF!</definedName>
    <definedName name="_xlnm.Print_Area" localSheetId="0">'dem22'!$A$1:$H$353</definedName>
    <definedName name="_xlnm.Print_Titles" localSheetId="0">'dem22'!$24:$27</definedName>
    <definedName name="pwcap" localSheetId="0">'dem22'!$D$324:$H$324</definedName>
    <definedName name="rec" localSheetId="0">'dem22'!#REF!</definedName>
    <definedName name="reform" localSheetId="0">'dem22'!$D$285:$H$285</definedName>
    <definedName name="revise" localSheetId="0">'dem22'!$D$366:$G$366</definedName>
    <definedName name="roads" localSheetId="0">'dem22'!$D$345:$H$345</definedName>
    <definedName name="scst" localSheetId="0">#REF!</definedName>
    <definedName name="ses" localSheetId="0">'dem22'!#REF!</definedName>
    <definedName name="sgs" localSheetId="0">'dem22'!$D$86:$H$86</definedName>
    <definedName name="SocialSecurity" localSheetId="0">#REF!</definedName>
    <definedName name="socialwelfare" localSheetId="0">#REF!</definedName>
    <definedName name="sss" localSheetId="0">'dem22'!#REF!</definedName>
    <definedName name="summary" localSheetId="0">'dem22'!$D$359:$G$359</definedName>
    <definedName name="water" localSheetId="0">'dem22'!$D$334:$H$334</definedName>
    <definedName name="welfarecap" localSheetId="0">#REF!</definedName>
    <definedName name="Z_239EE218_578E_4317_BEED_14D5D7089E27_.wvu.FilterData" localSheetId="0" hidden="1">'dem22'!$A$1:$H$353</definedName>
    <definedName name="Z_239EE218_578E_4317_BEED_14D5D7089E27_.wvu.PrintArea" localSheetId="0" hidden="1">'dem22'!$A$1:$H$353</definedName>
    <definedName name="Z_239EE218_578E_4317_BEED_14D5D7089E27_.wvu.PrintTitles" localSheetId="0" hidden="1">'dem22'!$24:$27</definedName>
    <definedName name="Z_302A3EA3_AE96_11D5_A646_0050BA3D7AFD_.wvu.FilterData" localSheetId="0" hidden="1">'dem22'!$A$1:$H$353</definedName>
    <definedName name="Z_302A3EA3_AE96_11D5_A646_0050BA3D7AFD_.wvu.PrintArea" localSheetId="0" hidden="1">'dem22'!$A$1:$H$353</definedName>
    <definedName name="Z_302A3EA3_AE96_11D5_A646_0050BA3D7AFD_.wvu.PrintTitles" localSheetId="0" hidden="1">'dem22'!$24:$27</definedName>
    <definedName name="Z_36DBA021_0ECB_11D4_8064_004005726899_.wvu.FilterData" localSheetId="0" hidden="1">'dem22'!$C$29:$C$352</definedName>
    <definedName name="Z_36DBA021_0ECB_11D4_8064_004005726899_.wvu.PrintArea" localSheetId="0" hidden="1">'dem22'!$A$1:$H$353</definedName>
    <definedName name="Z_36DBA021_0ECB_11D4_8064_004005726899_.wvu.PrintTitles" localSheetId="0" hidden="1">'dem22'!$24:$27</definedName>
    <definedName name="Z_93EBE921_AE91_11D5_8685_004005726899_.wvu.FilterData" localSheetId="0" hidden="1">'dem22'!$C$29:$C$352</definedName>
    <definedName name="Z_93EBE921_AE91_11D5_8685_004005726899_.wvu.PrintArea" localSheetId="0" hidden="1">'dem22'!$A$1:$H$353</definedName>
    <definedName name="Z_93EBE921_AE91_11D5_8685_004005726899_.wvu.PrintTitles" localSheetId="0" hidden="1">'dem22'!$24:$27</definedName>
    <definedName name="Z_94DA79C1_0FDE_11D5_9579_000021DAEEA2_.wvu.FilterData" localSheetId="0" hidden="1">'dem22'!$C$29:$C$352</definedName>
    <definedName name="Z_94DA79C1_0FDE_11D5_9579_000021DAEEA2_.wvu.PrintArea" localSheetId="0" hidden="1">'dem22'!$A$1:$H$353</definedName>
    <definedName name="Z_94DA79C1_0FDE_11D5_9579_000021DAEEA2_.wvu.PrintTitles" localSheetId="0" hidden="1">'dem22'!$24:$27</definedName>
    <definedName name="Z_B4CB096A_161F_11D5_8064_004005726899_.wvu.FilterData" localSheetId="0" hidden="1">'dem22'!$C$29:$C$352</definedName>
    <definedName name="Z_B4CB099B_161F_11D5_8064_004005726899_.wvu.FilterData" localSheetId="0" hidden="1">'dem22'!$C$29:$C$352</definedName>
    <definedName name="Z_C868F8C3_16D7_11D5_A68D_81D6213F5331_.wvu.FilterData" localSheetId="0" hidden="1">'dem22'!$C$29:$C$352</definedName>
    <definedName name="Z_C868F8C3_16D7_11D5_A68D_81D6213F5331_.wvu.PrintArea" localSheetId="0" hidden="1">'dem22'!$A$1:$H$353</definedName>
    <definedName name="Z_C868F8C3_16D7_11D5_A68D_81D6213F5331_.wvu.PrintTitles" localSheetId="0" hidden="1">'dem22'!$24:$27</definedName>
    <definedName name="Z_E5DF37BD_125C_11D5_8DC4_D0F5D88B3549_.wvu.FilterData" localSheetId="0" hidden="1">'dem22'!$C$29:$C$352</definedName>
    <definedName name="Z_E5DF37BD_125C_11D5_8DC4_D0F5D88B3549_.wvu.PrintArea" localSheetId="0" hidden="1">'dem22'!$A$1:$H$353</definedName>
    <definedName name="Z_E5DF37BD_125C_11D5_8DC4_D0F5D88B3549_.wvu.PrintTitles" localSheetId="0" hidden="1">'dem22'!$24:$27</definedName>
    <definedName name="Z_F8ADACC1_164E_11D6_B603_000021DAEEA2_.wvu.FilterData" localSheetId="0" hidden="1">'dem22'!$C$29:$C$352</definedName>
    <definedName name="Z_F8ADACC1_164E_11D6_B603_000021DAEEA2_.wvu.PrintArea" localSheetId="0" hidden="1">'dem22'!$A$1:$H$353</definedName>
    <definedName name="Z_F8ADACC1_164E_11D6_B603_000021DAEEA2_.wvu.PrintTitles" localSheetId="0" hidden="1">'dem22'!$24:$27</definedName>
  </definedNames>
  <calcPr calcId="125725"/>
</workbook>
</file>

<file path=xl/calcChain.xml><?xml version="1.0" encoding="utf-8"?>
<calcChain xmlns="http://schemas.openxmlformats.org/spreadsheetml/2006/main">
  <c r="F84" i="4"/>
  <c r="G84"/>
  <c r="E84"/>
  <c r="D84"/>
  <c r="G264" l="1"/>
  <c r="F264"/>
  <c r="E264"/>
  <c r="D264"/>
  <c r="D292" l="1"/>
  <c r="D283"/>
  <c r="D284" s="1"/>
  <c r="G283"/>
  <c r="E246"/>
  <c r="E247" s="1"/>
  <c r="F246"/>
  <c r="G246"/>
  <c r="G247" s="1"/>
  <c r="D246"/>
  <c r="G343"/>
  <c r="F343"/>
  <c r="E343"/>
  <c r="D343"/>
  <c r="G342"/>
  <c r="F342"/>
  <c r="E342"/>
  <c r="D342"/>
  <c r="G332"/>
  <c r="G334" s="1"/>
  <c r="F332"/>
  <c r="F334" s="1"/>
  <c r="E332"/>
  <c r="E334" s="1"/>
  <c r="D332"/>
  <c r="D334" s="1"/>
  <c r="G315"/>
  <c r="F315"/>
  <c r="E315"/>
  <c r="D315"/>
  <c r="G314"/>
  <c r="F314"/>
  <c r="E314"/>
  <c r="D314"/>
  <c r="G310"/>
  <c r="F310"/>
  <c r="E310"/>
  <c r="D310"/>
  <c r="G305"/>
  <c r="F305"/>
  <c r="E305"/>
  <c r="D305"/>
  <c r="G292"/>
  <c r="G293" s="1"/>
  <c r="G294" s="1"/>
  <c r="G295" s="1"/>
  <c r="F292"/>
  <c r="F293" s="1"/>
  <c r="F294" s="1"/>
  <c r="F295" s="1"/>
  <c r="E292"/>
  <c r="E293" s="1"/>
  <c r="E294" s="1"/>
  <c r="E295" s="1"/>
  <c r="D293"/>
  <c r="D294" s="1"/>
  <c r="D295" s="1"/>
  <c r="G284"/>
  <c r="F283"/>
  <c r="F284" s="1"/>
  <c r="E283"/>
  <c r="E284" s="1"/>
  <c r="G273"/>
  <c r="G277" s="1"/>
  <c r="F273"/>
  <c r="F277" s="1"/>
  <c r="E273"/>
  <c r="E277" s="1"/>
  <c r="D273"/>
  <c r="D277" s="1"/>
  <c r="G255"/>
  <c r="G256" s="1"/>
  <c r="F255"/>
  <c r="F256" s="1"/>
  <c r="F265" s="1"/>
  <c r="E255"/>
  <c r="E256" s="1"/>
  <c r="E265" s="1"/>
  <c r="D255"/>
  <c r="D256" s="1"/>
  <c r="D265" s="1"/>
  <c r="F247"/>
  <c r="D247"/>
  <c r="G239"/>
  <c r="F239"/>
  <c r="E239"/>
  <c r="D239"/>
  <c r="G233"/>
  <c r="F233"/>
  <c r="E233"/>
  <c r="D233"/>
  <c r="G229"/>
  <c r="F229"/>
  <c r="E229"/>
  <c r="D229"/>
  <c r="G225"/>
  <c r="F225"/>
  <c r="E225"/>
  <c r="D225"/>
  <c r="G219"/>
  <c r="F219"/>
  <c r="E219"/>
  <c r="D219"/>
  <c r="G217"/>
  <c r="G218" s="1"/>
  <c r="F217"/>
  <c r="F218" s="1"/>
  <c r="E217"/>
  <c r="E218" s="1"/>
  <c r="D217"/>
  <c r="D218" s="1"/>
  <c r="G208"/>
  <c r="G209" s="1"/>
  <c r="G210" s="1"/>
  <c r="F208"/>
  <c r="F209" s="1"/>
  <c r="F210" s="1"/>
  <c r="E208"/>
  <c r="E209" s="1"/>
  <c r="E210" s="1"/>
  <c r="D208"/>
  <c r="D209" s="1"/>
  <c r="D210" s="1"/>
  <c r="G198"/>
  <c r="F198"/>
  <c r="E198"/>
  <c r="D198"/>
  <c r="G192"/>
  <c r="F192"/>
  <c r="E192"/>
  <c r="D192"/>
  <c r="G186"/>
  <c r="F186"/>
  <c r="E186"/>
  <c r="D186"/>
  <c r="G180"/>
  <c r="F180"/>
  <c r="E180"/>
  <c r="D180"/>
  <c r="G174"/>
  <c r="F174"/>
  <c r="E174"/>
  <c r="D174"/>
  <c r="G168"/>
  <c r="F168"/>
  <c r="E168"/>
  <c r="D168"/>
  <c r="G162"/>
  <c r="F162"/>
  <c r="E162"/>
  <c r="D162"/>
  <c r="G156"/>
  <c r="F156"/>
  <c r="E156"/>
  <c r="D156"/>
  <c r="G149"/>
  <c r="F149"/>
  <c r="E149"/>
  <c r="D149"/>
  <c r="G143"/>
  <c r="F143"/>
  <c r="E143"/>
  <c r="D143"/>
  <c r="G136"/>
  <c r="F136"/>
  <c r="E136"/>
  <c r="D136"/>
  <c r="G130"/>
  <c r="F130"/>
  <c r="E130"/>
  <c r="D130"/>
  <c r="G121"/>
  <c r="F121"/>
  <c r="E121"/>
  <c r="D121"/>
  <c r="G113"/>
  <c r="F113"/>
  <c r="E113"/>
  <c r="D113"/>
  <c r="G104"/>
  <c r="F104"/>
  <c r="E104"/>
  <c r="D104"/>
  <c r="G96"/>
  <c r="F96"/>
  <c r="E96"/>
  <c r="D96"/>
  <c r="G85"/>
  <c r="G86" s="1"/>
  <c r="F85"/>
  <c r="F86" s="1"/>
  <c r="E85"/>
  <c r="E86" s="1"/>
  <c r="D85"/>
  <c r="D86" s="1"/>
  <c r="G73"/>
  <c r="G74" s="1"/>
  <c r="F73"/>
  <c r="F74" s="1"/>
  <c r="E73"/>
  <c r="E74" s="1"/>
  <c r="D73"/>
  <c r="D74" s="1"/>
  <c r="G64"/>
  <c r="F64"/>
  <c r="E64"/>
  <c r="D64"/>
  <c r="G58"/>
  <c r="F58"/>
  <c r="E58"/>
  <c r="D58"/>
  <c r="G52"/>
  <c r="F52"/>
  <c r="E52"/>
  <c r="D52"/>
  <c r="G46"/>
  <c r="F46"/>
  <c r="E46"/>
  <c r="D46"/>
  <c r="G37"/>
  <c r="G38" s="1"/>
  <c r="F37"/>
  <c r="F38" s="1"/>
  <c r="E37"/>
  <c r="E38" s="1"/>
  <c r="D37"/>
  <c r="D38" s="1"/>
  <c r="F322" l="1"/>
  <c r="F323" s="1"/>
  <c r="F324" s="1"/>
  <c r="F346" s="1"/>
  <c r="F344"/>
  <c r="F345"/>
  <c r="E344"/>
  <c r="E345"/>
  <c r="D344"/>
  <c r="D345"/>
  <c r="G344"/>
  <c r="G345"/>
  <c r="D322"/>
  <c r="D323" s="1"/>
  <c r="D324" s="1"/>
  <c r="D346" s="1"/>
  <c r="D200"/>
  <c r="D199" s="1"/>
  <c r="D240"/>
  <c r="D266" s="1"/>
  <c r="G122"/>
  <c r="G66"/>
  <c r="G65" s="1"/>
  <c r="F200"/>
  <c r="F199" s="1"/>
  <c r="F240"/>
  <c r="F266" s="1"/>
  <c r="F66"/>
  <c r="F65" s="1"/>
  <c r="F122"/>
  <c r="E322"/>
  <c r="E333"/>
  <c r="E66"/>
  <c r="E65" s="1"/>
  <c r="E122"/>
  <c r="G200"/>
  <c r="G240"/>
  <c r="D66"/>
  <c r="D65" s="1"/>
  <c r="D122"/>
  <c r="G322"/>
  <c r="F285"/>
  <c r="D285"/>
  <c r="E285"/>
  <c r="E200"/>
  <c r="E199" s="1"/>
  <c r="E240"/>
  <c r="E266" s="1"/>
  <c r="G285"/>
  <c r="G265"/>
  <c r="G333"/>
  <c r="F333"/>
  <c r="D333"/>
  <c r="E75" l="1"/>
  <c r="D201"/>
  <c r="G323"/>
  <c r="G324" s="1"/>
  <c r="G346" s="1"/>
  <c r="F201"/>
  <c r="E323"/>
  <c r="E324" s="1"/>
  <c r="E346" s="1"/>
  <c r="F22"/>
  <c r="G201"/>
  <c r="G75"/>
  <c r="F75"/>
  <c r="E201"/>
  <c r="E296" s="1"/>
  <c r="G199"/>
  <c r="D75"/>
  <c r="G266"/>
  <c r="F296" l="1"/>
  <c r="F347" s="1"/>
  <c r="D296"/>
  <c r="D347" s="1"/>
  <c r="E347"/>
  <c r="G296"/>
  <c r="G347" s="1"/>
  <c r="E22" l="1"/>
</calcChain>
</file>

<file path=xl/comments1.xml><?xml version="1.0" encoding="utf-8"?>
<comments xmlns="http://schemas.openxmlformats.org/spreadsheetml/2006/main">
  <authors>
    <author>lenovo</author>
  </authors>
  <commentList>
    <comment ref="H244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Rs. 4.00 crore from State &amp; Rs. 32.00 crore from 14th FC</t>
        </r>
      </text>
    </comment>
    <comment ref="H24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Rs. 3.00 crore from State &amp; Rs. 31.00 crore from 14th FC</t>
        </r>
      </text>
    </comment>
  </commentList>
</comments>
</file>

<file path=xl/sharedStrings.xml><?xml version="1.0" encoding="utf-8"?>
<sst xmlns="http://schemas.openxmlformats.org/spreadsheetml/2006/main" count="529" uniqueCount="252">
  <si>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</si>
  <si>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</si>
  <si>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</si>
  <si>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</si>
  <si>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</si>
  <si>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</si>
  <si>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</si>
  <si>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</si>
  <si>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</si>
  <si>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</si>
  <si>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</si>
  <si>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</si>
  <si>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</si>
  <si>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</si>
  <si>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</si>
  <si>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</si>
  <si>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</si>
  <si>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</si>
  <si>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</si>
  <si>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</si>
  <si>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</si>
  <si>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</si>
  <si>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</si>
  <si>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</si>
  <si>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</si>
  <si>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</si>
  <si>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</si>
  <si>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</si>
  <si>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</si>
  <si>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</si>
  <si>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</si>
  <si>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</si>
  <si>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</si>
  <si>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</si>
  <si>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</si>
  <si>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</si>
  <si>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</si>
  <si>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</si>
  <si>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</si>
  <si>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</si>
  <si>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</si>
  <si>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</si>
  <si>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</si>
  <si>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</si>
  <si>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</si>
  <si>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</si>
  <si>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</si>
  <si>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</si>
  <si>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</si>
  <si>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</si>
  <si>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</si>
  <si>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</si>
  <si>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</si>
  <si>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</si>
  <si>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</si>
  <si>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</si>
  <si>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</si>
  <si>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</si>
  <si>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</si>
  <si>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</si>
  <si>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</si>
  <si>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</si>
  <si>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</si>
  <si>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</si>
  <si>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</si>
  <si>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</si>
  <si>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</si>
  <si>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</si>
  <si>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</si>
  <si>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</si>
  <si>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</si>
  <si>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</si>
  <si>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</si>
  <si>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</si>
  <si>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</si>
  <si>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</si>
  <si>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</si>
  <si>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</si>
  <si>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</si>
  <si>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</si>
  <si>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</si>
  <si>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</si>
  <si>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</si>
  <si>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</si>
  <si>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</si>
  <si>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</si>
  <si>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</si>
  <si>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</si>
  <si>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</si>
  <si>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</si>
  <si>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</si>
  <si>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</si>
  <si>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</si>
  <si>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</si>
  <si>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</si>
  <si>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</si>
  <si>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00.00.73</t>
  </si>
  <si>
    <t>00.00.75</t>
  </si>
  <si>
    <t>Restoration of Communication Links</t>
  </si>
  <si>
    <t>00.00.78</t>
  </si>
  <si>
    <t>Other Works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</si>
  <si>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</si>
  <si>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</si>
  <si>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</si>
  <si>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</si>
  <si>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</si>
  <si>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</si>
  <si>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</si>
  <si>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</si>
  <si>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</si>
  <si>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</si>
  <si>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</si>
  <si>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00.45.71</t>
  </si>
  <si>
    <t>00.46.71</t>
  </si>
  <si>
    <t>00.47.71</t>
  </si>
  <si>
    <t>00.48.71</t>
  </si>
  <si>
    <t>Revenue</t>
  </si>
  <si>
    <t>Capital</t>
  </si>
  <si>
    <t>II. Details of the estimates and the heads under which this grant will be accounted for:</t>
  </si>
  <si>
    <t>Secretariat</t>
  </si>
  <si>
    <t>A - General Services (b) Fiscal Services</t>
  </si>
  <si>
    <t>C - Economic Services (b) Rural Development</t>
  </si>
  <si>
    <t>A - Capital Account of General Services</t>
  </si>
  <si>
    <t>Major Works</t>
  </si>
  <si>
    <t>District Collectorate</t>
  </si>
  <si>
    <t>Sikkim Land Record Computerisation 
Project</t>
  </si>
  <si>
    <t>Note:</t>
  </si>
  <si>
    <t>Restoration of Drinking Water Supply, Drainage of Flood Water</t>
  </si>
  <si>
    <t>Census Surveys and Statistics</t>
  </si>
  <si>
    <t>Census</t>
  </si>
  <si>
    <t>01.00.50</t>
  </si>
  <si>
    <t>MH</t>
  </si>
  <si>
    <t xml:space="preserve">Capacity Building for Disaster Response </t>
  </si>
  <si>
    <t>Land Reforms</t>
  </si>
  <si>
    <t>Rent, Rates and Taxes</t>
  </si>
  <si>
    <t>Flood, Cyclones, etc.</t>
  </si>
  <si>
    <t>Gratuitous Relief</t>
  </si>
  <si>
    <t>Repairs and Restoration of Damaged Roads and Bridges</t>
  </si>
  <si>
    <t>Repairs and Restoration of Damaged Water Supply, Drainage and Sewerage Works</t>
  </si>
  <si>
    <t>Repairs and Restoration of Power Houses and Lines</t>
  </si>
  <si>
    <t>Census Enumeration for Decennial Population Census-2011 (Reimbursable by the Govt. of India)</t>
  </si>
  <si>
    <t>Maintenance of Land Records</t>
  </si>
  <si>
    <t>State Disaster Response Fund</t>
  </si>
  <si>
    <t>Transfer to Reserve Fund and Deposit Accounts- State Disaster Response Fund</t>
  </si>
  <si>
    <t>Transfer to Reserve Funds and Deposit 
Account -State Disaster Response Fund</t>
  </si>
  <si>
    <t>(In Thousands of Rupees)</t>
  </si>
  <si>
    <t>Housing</t>
  </si>
  <si>
    <t>Rural Housing</t>
  </si>
  <si>
    <t>Minor Works</t>
  </si>
  <si>
    <t>03.800</t>
  </si>
  <si>
    <t>60.00.27</t>
  </si>
  <si>
    <t>Reconstruction of Assets Damaged by 18th September Earthquake (SPA)</t>
  </si>
  <si>
    <t>Reconstruction of Tashiling Secretariat</t>
  </si>
  <si>
    <t>Capital Outlay on Roads &amp; Bridges</t>
  </si>
  <si>
    <t>District &amp; Other Roads</t>
  </si>
  <si>
    <t>Road Works</t>
  </si>
  <si>
    <t>Rehabilitation of Roads</t>
  </si>
  <si>
    <t>Water Supply</t>
  </si>
  <si>
    <t>Urban Water Supply</t>
  </si>
  <si>
    <t>Transfer to Reserve Funds and Deposit Account -State Disaster Response Fund</t>
  </si>
  <si>
    <t>Capital Outlay on Water Supply &amp; Sanitation</t>
  </si>
  <si>
    <t>C - Capital Accounts of Economic Services</t>
  </si>
  <si>
    <t>(g) Capital Account of Transport</t>
  </si>
  <si>
    <t>B - Capital Accounts of Social Services</t>
  </si>
  <si>
    <t>(c) Water  Supply, Sanitation, Housing &amp; Urban Development</t>
  </si>
  <si>
    <t xml:space="preserve">Rehabilitation of Water Supply </t>
  </si>
  <si>
    <t>Rec</t>
  </si>
  <si>
    <t>Public Works</t>
  </si>
  <si>
    <t>Other Buildings</t>
  </si>
  <si>
    <t>Maintenance and Repairs</t>
  </si>
  <si>
    <t>Repair of Assets Damaged by 18th September Earthquake (SPA)</t>
  </si>
  <si>
    <t>75.66.53</t>
  </si>
  <si>
    <t>75.67.53</t>
  </si>
  <si>
    <t>75.70.53</t>
  </si>
  <si>
    <t>75.68.53</t>
  </si>
  <si>
    <t>75.00.27</t>
  </si>
  <si>
    <t>B-Social Services, (c) Water Supply, Sanitation</t>
  </si>
  <si>
    <t>Housing &amp; Urban Development</t>
  </si>
  <si>
    <t xml:space="preserve"> (g) Social Welfare and Nutrition</t>
  </si>
  <si>
    <t>Relief on Account of Natural Calamities, 05.901- Deduct amount met from Calamity Relief Fund</t>
  </si>
  <si>
    <t>Kabi</t>
  </si>
  <si>
    <t>Rangpo</t>
  </si>
  <si>
    <t>Yangang</t>
  </si>
  <si>
    <t>Jorethang</t>
  </si>
  <si>
    <t>Dentam</t>
  </si>
  <si>
    <t>60.58.01</t>
  </si>
  <si>
    <t>60.58.11</t>
  </si>
  <si>
    <t>60.58.13</t>
  </si>
  <si>
    <t>60.59.01</t>
  </si>
  <si>
    <t>60.59.11</t>
  </si>
  <si>
    <t>60.59.13</t>
  </si>
  <si>
    <t>60.60.01</t>
  </si>
  <si>
    <t>60.60.11</t>
  </si>
  <si>
    <t>60.60.13</t>
  </si>
  <si>
    <t>60.61.01</t>
  </si>
  <si>
    <t>60.61.11</t>
  </si>
  <si>
    <t>60.61.13</t>
  </si>
  <si>
    <t>60.62.01</t>
  </si>
  <si>
    <t>60.62.11</t>
  </si>
  <si>
    <t>60.62.13</t>
  </si>
  <si>
    <t>60.63.01</t>
  </si>
  <si>
    <t>60.63.11</t>
  </si>
  <si>
    <t>60.63.13</t>
  </si>
  <si>
    <t>60.64.01</t>
  </si>
  <si>
    <t>60.64.11</t>
  </si>
  <si>
    <t>60.64.13</t>
  </si>
  <si>
    <t>Dzongu</t>
  </si>
  <si>
    <t>Yoksum</t>
  </si>
  <si>
    <t>National Land Record Management Programme ( NLRMP)</t>
  </si>
  <si>
    <t>National Scheme for Modernization of Police and other Forces</t>
  </si>
  <si>
    <t>39.00.70</t>
  </si>
  <si>
    <t>39.00.71</t>
  </si>
  <si>
    <t>19.76.53</t>
  </si>
  <si>
    <t>71.00.50</t>
  </si>
  <si>
    <t>Cadastral Survey</t>
  </si>
  <si>
    <t>00.47.14</t>
  </si>
  <si>
    <t>62.00.72</t>
  </si>
  <si>
    <t>60.00.73</t>
  </si>
  <si>
    <t>Land Compensation Corpus Fund</t>
  </si>
  <si>
    <t>62.00.73</t>
  </si>
  <si>
    <t>Major Works (Central Share)</t>
  </si>
  <si>
    <t>Agrarian Studies and Computerisation of Land Records (Central Share)</t>
  </si>
  <si>
    <t>78.00.71</t>
  </si>
  <si>
    <t>Drawing Design &amp; Execution of Tashiling Secretariat</t>
  </si>
  <si>
    <t>Protective Works, Jhora Training and Soil Conservation Works</t>
  </si>
  <si>
    <t>Umbrella Pilot Scheme to Demonstrate benefits of Land slide mitigation measure at Mangan (Central Share)</t>
  </si>
  <si>
    <t>Management of Natural Disasters, Contingency Plans in Disaster Prone Areas</t>
  </si>
  <si>
    <t>Reconstruction of damaged/ collapsed Rural Houses</t>
  </si>
  <si>
    <t>Strengthening of State Disaster Management Authorities and District Disaster Management Authorities in the State (Central Share)</t>
  </si>
  <si>
    <t>The above estimate does not include the recoveries shown below which are adjusted in accounts as reduction of expenditure by debit to 8121- General and Other Reserve Funds,122-State Disaster Response Fund and Credit to 2245- Relief on Account of Natural Calamities, 05- State Disaster Response Fund</t>
  </si>
  <si>
    <t>District Adm 00.911- Deduct recoveries of overpayments</t>
  </si>
  <si>
    <t>Budget Estimate</t>
  </si>
  <si>
    <t>I. Estimate of the amount required in the year ending 31st March, 2019 to defray the charges in respect of Land Revenue and Disaster Management</t>
  </si>
  <si>
    <t>Revised Estimate</t>
  </si>
  <si>
    <t xml:space="preserve"> 2017-18</t>
  </si>
  <si>
    <t>Transfer to State Disaster Mitigation Fund</t>
  </si>
  <si>
    <t>62.00.74</t>
  </si>
  <si>
    <t>Training of Community Volunteers in Disaster Response in selected 30 most prone districts of India (Aapda Mitra in East District - Central Share)</t>
  </si>
  <si>
    <t>62.00.75</t>
  </si>
  <si>
    <t>Works related to State Disaster Mitigation Fund</t>
  </si>
  <si>
    <t>23.00.42</t>
  </si>
  <si>
    <t xml:space="preserve">Lump sum provision for revision of Pay &amp; Allowances </t>
  </si>
  <si>
    <t>Sikkim Land Record Computerisation Project</t>
  </si>
  <si>
    <t>Retrofitting of Damaged Government Buildings</t>
  </si>
  <si>
    <t xml:space="preserve">              Actuals</t>
  </si>
  <si>
    <t xml:space="preserve">               2016-17</t>
  </si>
  <si>
    <t xml:space="preserve">                                                       DEMAND NO. 22</t>
  </si>
  <si>
    <t xml:space="preserve">                                               LAND REVENUE AND DISASTER MANAGEMENT</t>
  </si>
  <si>
    <t>Construction of Civil Defence Training Institute 
(Central Share)</t>
  </si>
  <si>
    <t>Agrarian Studies and Computerisation of Land Records 
(State Share)</t>
  </si>
  <si>
    <t>Relief on Account of Natural Calamities, 80.901- Deduct amount met from State Disaster Mitigation Fund</t>
  </si>
  <si>
    <t xml:space="preserve"> 2018-19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</si>
</sst>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00000#"/>
    <numFmt numFmtId="169" formatCode="00.###"/>
    <numFmt numFmtId="170" formatCode="00.000"/>
    <numFmt numFmtId="171" formatCode="00.00"/>
    <numFmt numFmtId="172" formatCode="00.\4\4"/>
    <numFmt numFmtId="173" formatCode="00.0#"/>
    <numFmt numFmtId="174" formatCode="_-* #,##0.00\ _k_r_-;\-* #,##0.00\ _k_r_-;_-* &quot;-&quot;??\ _k_r_-;_-@_-"/>
    <numFmt numFmtId="175" formatCode="0#.#00"/>
    <numFmt numFmtId="176" formatCode="0#.###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185">
    <xf numFmtId="0" fontId="0" fillId="0" borderId="0" xfId="0"/>
    <xf numFmtId="0" fontId="6" fillId="0" borderId="0" xfId="5" applyFont="1" applyFill="1" applyAlignment="1">
      <alignment vertical="top" wrapText="1"/>
    </xf>
    <xf numFmtId="0" fontId="6" fillId="0" borderId="0" xfId="5" applyFont="1" applyFill="1"/>
    <xf numFmtId="0" fontId="6" fillId="0" borderId="0" xfId="5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horizontal="center"/>
    </xf>
    <xf numFmtId="0" fontId="6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horizontal="right" vertical="top" wrapText="1"/>
    </xf>
    <xf numFmtId="0" fontId="6" fillId="0" borderId="0" xfId="5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right"/>
    </xf>
    <xf numFmtId="0" fontId="7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>
      <alignment horizontal="right"/>
    </xf>
    <xf numFmtId="0" fontId="6" fillId="0" borderId="0" xfId="5" applyFont="1" applyFill="1" applyAlignment="1" applyProtection="1"/>
    <xf numFmtId="0" fontId="6" fillId="0" borderId="0" xfId="5" applyFont="1" applyFill="1" applyAlignment="1" applyProtection="1">
      <alignment horizontal="left"/>
    </xf>
    <xf numFmtId="0" fontId="7" fillId="0" borderId="0" xfId="8" applyNumberFormat="1" applyFont="1" applyFill="1" applyAlignment="1" applyProtection="1">
      <alignment horizontal="center" vertical="top"/>
    </xf>
    <xf numFmtId="0" fontId="6" fillId="0" borderId="0" xfId="8" applyNumberFormat="1" applyFont="1" applyFill="1" applyAlignment="1" applyProtection="1">
      <alignment horizontal="left" vertical="top"/>
    </xf>
    <xf numFmtId="0" fontId="6" fillId="0" borderId="0" xfId="8" applyNumberFormat="1" applyFont="1" applyFill="1" applyProtection="1"/>
    <xf numFmtId="0" fontId="6" fillId="0" borderId="0" xfId="8" applyNumberFormat="1" applyFont="1" applyFill="1" applyAlignment="1" applyProtection="1">
      <alignment horizontal="right"/>
    </xf>
    <xf numFmtId="0" fontId="6" fillId="0" borderId="0" xfId="8" applyNumberFormat="1" applyFont="1" applyFill="1" applyAlignment="1" applyProtection="1">
      <alignment horizontal="left"/>
    </xf>
    <xf numFmtId="0" fontId="6" fillId="0" borderId="0" xfId="5" applyNumberFormat="1" applyFont="1" applyFill="1" applyAlignment="1" applyProtection="1">
      <alignment horizontal="left"/>
    </xf>
    <xf numFmtId="165" fontId="7" fillId="0" borderId="0" xfId="9" applyFont="1" applyFill="1" applyBorder="1" applyAlignment="1">
      <alignment horizontal="center" vertical="top" wrapText="1"/>
    </xf>
    <xf numFmtId="165" fontId="6" fillId="0" borderId="0" xfId="9" applyNumberFormat="1" applyFont="1" applyFill="1" applyBorder="1" applyAlignment="1" applyProtection="1">
      <alignment horizontal="left" vertical="top"/>
    </xf>
    <xf numFmtId="0" fontId="6" fillId="0" borderId="0" xfId="2" applyNumberFormat="1" applyFont="1" applyFill="1" applyAlignment="1" applyProtection="1">
      <alignment horizontal="right"/>
    </xf>
    <xf numFmtId="0" fontId="7" fillId="0" borderId="0" xfId="4" applyFont="1" applyFill="1" applyBorder="1" applyAlignment="1">
      <alignment horizontal="center" vertical="top" wrapText="1"/>
    </xf>
    <xf numFmtId="0" fontId="6" fillId="0" borderId="0" xfId="4" applyFont="1" applyFill="1" applyBorder="1" applyAlignment="1" applyProtection="1">
      <alignment horizontal="left" vertical="top"/>
    </xf>
    <xf numFmtId="0" fontId="7" fillId="0" borderId="0" xfId="2" applyFont="1" applyFill="1" applyBorder="1" applyAlignment="1">
      <alignment horizontal="center" vertical="top" wrapText="1"/>
    </xf>
    <xf numFmtId="0" fontId="6" fillId="0" borderId="0" xfId="2" applyFont="1" applyFill="1" applyBorder="1" applyAlignment="1" applyProtection="1">
      <alignment horizontal="left" vertical="top"/>
    </xf>
    <xf numFmtId="0" fontId="6" fillId="0" borderId="0" xfId="5" applyNumberFormat="1" applyFont="1" applyFill="1"/>
    <xf numFmtId="0" fontId="6" fillId="0" borderId="0" xfId="5" applyNumberFormat="1" applyFont="1" applyFill="1" applyAlignment="1">
      <alignment horizontal="center"/>
    </xf>
    <xf numFmtId="0" fontId="7" fillId="0" borderId="0" xfId="5" applyNumberFormat="1" applyFont="1" applyFill="1" applyBorder="1"/>
    <xf numFmtId="0" fontId="7" fillId="0" borderId="0" xfId="3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6" fillId="0" borderId="1" xfId="6" applyFont="1" applyFill="1" applyBorder="1"/>
    <xf numFmtId="0" fontId="6" fillId="0" borderId="1" xfId="6" applyNumberFormat="1" applyFont="1" applyFill="1" applyBorder="1"/>
    <xf numFmtId="0" fontId="8" fillId="0" borderId="1" xfId="6" applyNumberFormat="1" applyFont="1" applyFill="1" applyBorder="1" applyAlignment="1" applyProtection="1">
      <alignment horizontal="right"/>
    </xf>
    <xf numFmtId="0" fontId="6" fillId="0" borderId="0" xfId="7" applyFont="1" applyFill="1" applyProtection="1"/>
    <xf numFmtId="0" fontId="6" fillId="0" borderId="0" xfId="7" applyFont="1" applyFill="1" applyBorder="1" applyAlignment="1" applyProtection="1">
      <alignment horizontal="right" vertical="top" wrapText="1"/>
    </xf>
    <xf numFmtId="0" fontId="6" fillId="0" borderId="0" xfId="7" applyFont="1" applyFill="1" applyBorder="1" applyAlignment="1" applyProtection="1">
      <alignment vertical="top" wrapText="1"/>
    </xf>
    <xf numFmtId="0" fontId="6" fillId="0" borderId="0" xfId="6" applyFont="1" applyFill="1" applyBorder="1" applyProtection="1"/>
    <xf numFmtId="0" fontId="7" fillId="0" borderId="0" xfId="5" applyFont="1" applyFill="1" applyAlignment="1" applyProtection="1">
      <alignment horizontal="left" vertical="top" wrapText="1"/>
    </xf>
    <xf numFmtId="0" fontId="7" fillId="0" borderId="0" xfId="5" applyFont="1" applyFill="1" applyAlignment="1">
      <alignment horizontal="right" vertical="top" wrapText="1"/>
    </xf>
    <xf numFmtId="170" fontId="7" fillId="0" borderId="0" xfId="5" applyNumberFormat="1" applyFont="1" applyFill="1" applyAlignment="1">
      <alignment horizontal="right" vertical="top" wrapText="1"/>
    </xf>
    <xf numFmtId="172" fontId="6" fillId="0" borderId="0" xfId="5" applyNumberFormat="1" applyFont="1" applyFill="1" applyAlignment="1">
      <alignment horizontal="right" vertical="top" wrapText="1"/>
    </xf>
    <xf numFmtId="168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6" fillId="0" borderId="0" xfId="5" applyNumberFormat="1" applyFont="1" applyFill="1" applyBorder="1" applyAlignment="1" applyProtection="1">
      <alignment horizontal="right" wrapText="1"/>
    </xf>
    <xf numFmtId="0" fontId="6" fillId="0" borderId="0" xfId="5" applyNumberFormat="1" applyFont="1" applyFill="1" applyBorder="1" applyAlignment="1" applyProtection="1">
      <alignment horizontal="right"/>
    </xf>
    <xf numFmtId="164" fontId="6" fillId="0" borderId="1" xfId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172" fontId="6" fillId="0" borderId="0" xfId="5" applyNumberFormat="1" applyFont="1" applyFill="1" applyBorder="1" applyAlignment="1">
      <alignment horizontal="right" vertical="top" wrapText="1"/>
    </xf>
    <xf numFmtId="0" fontId="6" fillId="0" borderId="1" xfId="5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>
      <alignment vertical="top" wrapText="1"/>
    </xf>
    <xf numFmtId="170" fontId="7" fillId="0" borderId="1" xfId="5" applyNumberFormat="1" applyFont="1" applyFill="1" applyBorder="1" applyAlignment="1">
      <alignment horizontal="right" vertical="top" wrapText="1"/>
    </xf>
    <xf numFmtId="0" fontId="7" fillId="0" borderId="1" xfId="5" applyFont="1" applyFill="1" applyBorder="1" applyAlignment="1" applyProtection="1">
      <alignment horizontal="left" vertical="top" wrapText="1"/>
    </xf>
    <xf numFmtId="164" fontId="6" fillId="0" borderId="3" xfId="1" applyFont="1" applyFill="1" applyBorder="1" applyAlignment="1" applyProtection="1">
      <alignment horizontal="right" wrapText="1"/>
    </xf>
    <xf numFmtId="0" fontId="6" fillId="0" borderId="3" xfId="5" applyNumberFormat="1" applyFont="1" applyFill="1" applyBorder="1" applyAlignment="1" applyProtection="1">
      <alignment horizontal="right" wrapText="1"/>
    </xf>
    <xf numFmtId="170" fontId="7" fillId="0" borderId="0" xfId="5" applyNumberFormat="1" applyFont="1" applyFill="1" applyBorder="1" applyAlignment="1">
      <alignment horizontal="right" vertical="top" wrapText="1"/>
    </xf>
    <xf numFmtId="0" fontId="7" fillId="0" borderId="0" xfId="5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>
      <alignment horizontal="right"/>
    </xf>
    <xf numFmtId="0" fontId="6" fillId="0" borderId="1" xfId="5" applyNumberFormat="1" applyFont="1" applyFill="1" applyBorder="1" applyAlignment="1" applyProtection="1">
      <alignment horizontal="right"/>
    </xf>
    <xf numFmtId="0" fontId="7" fillId="0" borderId="0" xfId="5" applyFont="1" applyFill="1" applyBorder="1" applyAlignment="1">
      <alignment horizontal="right"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0" xfId="5" applyFont="1" applyFill="1" applyBorder="1"/>
    <xf numFmtId="173" fontId="6" fillId="0" borderId="0" xfId="5" applyNumberFormat="1" applyFont="1" applyFill="1" applyBorder="1" applyAlignment="1">
      <alignment horizontal="right" vertical="top" wrapText="1"/>
    </xf>
    <xf numFmtId="171" fontId="6" fillId="0" borderId="0" xfId="5" applyNumberFormat="1" applyFont="1" applyFill="1" applyBorder="1" applyAlignment="1">
      <alignment horizontal="right" vertical="top" wrapText="1"/>
    </xf>
    <xf numFmtId="167" fontId="7" fillId="0" borderId="0" xfId="5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>
      <alignment horizontal="right" vertical="top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6" fillId="0" borderId="0" xfId="5" applyFont="1" applyFill="1" applyBorder="1" applyAlignment="1" applyProtection="1">
      <alignment vertical="top" wrapText="1"/>
    </xf>
    <xf numFmtId="0" fontId="7" fillId="0" borderId="0" xfId="8" applyNumberFormat="1" applyFont="1" applyFill="1" applyAlignment="1" applyProtection="1">
      <alignment horizontal="right" vertical="top"/>
    </xf>
    <xf numFmtId="0" fontId="7" fillId="0" borderId="0" xfId="8" applyNumberFormat="1" applyFont="1" applyFill="1" applyAlignment="1" applyProtection="1">
      <alignment horizontal="left" vertical="top" wrapText="1"/>
    </xf>
    <xf numFmtId="176" fontId="7" fillId="0" borderId="0" xfId="8" applyNumberFormat="1" applyFont="1" applyFill="1" applyAlignment="1" applyProtection="1">
      <alignment horizontal="right" vertical="top"/>
    </xf>
    <xf numFmtId="0" fontId="7" fillId="0" borderId="0" xfId="8" applyFont="1" applyFill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176" fontId="7" fillId="0" borderId="0" xfId="8" applyNumberFormat="1" applyFont="1" applyFill="1" applyBorder="1" applyAlignment="1" applyProtection="1">
      <alignment horizontal="right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7" fillId="0" borderId="0" xfId="8" applyNumberFormat="1" applyFont="1" applyFill="1" applyBorder="1" applyAlignment="1" applyProtection="1">
      <alignment horizontal="right" vertical="top"/>
    </xf>
    <xf numFmtId="0" fontId="7" fillId="0" borderId="0" xfId="8" applyNumberFormat="1" applyFont="1" applyFill="1" applyBorder="1" applyAlignment="1" applyProtection="1">
      <alignment horizontal="left" vertical="top" wrapText="1"/>
    </xf>
    <xf numFmtId="0" fontId="7" fillId="0" borderId="0" xfId="8" applyFont="1" applyFill="1" applyBorder="1" applyAlignment="1">
      <alignment horizontal="right" vertical="top" wrapText="1"/>
    </xf>
    <xf numFmtId="167" fontId="6" fillId="0" borderId="0" xfId="8" applyNumberFormat="1" applyFont="1" applyFill="1" applyBorder="1" applyAlignment="1">
      <alignment horizontal="right" vertical="top" wrapText="1"/>
    </xf>
    <xf numFmtId="49" fontId="7" fillId="0" borderId="0" xfId="8" applyNumberFormat="1" applyFont="1" applyFill="1" applyBorder="1" applyAlignment="1">
      <alignment horizontal="right" vertical="top" wrapText="1"/>
    </xf>
    <xf numFmtId="169" fontId="7" fillId="0" borderId="0" xfId="5" applyNumberFormat="1" applyFont="1" applyFill="1" applyBorder="1" applyAlignment="1">
      <alignment horizontal="right" vertical="top" wrapText="1"/>
    </xf>
    <xf numFmtId="166" fontId="6" fillId="0" borderId="0" xfId="5" applyNumberFormat="1" applyFont="1" applyFill="1" applyBorder="1" applyAlignment="1">
      <alignment horizontal="right" vertical="top" wrapText="1"/>
    </xf>
    <xf numFmtId="0" fontId="7" fillId="0" borderId="0" xfId="5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2" xfId="1" applyNumberFormat="1" applyFont="1" applyFill="1" applyBorder="1" applyAlignment="1" applyProtection="1">
      <alignment horizontal="right" wrapText="1"/>
    </xf>
    <xf numFmtId="174" fontId="6" fillId="0" borderId="2" xfId="1" applyNumberFormat="1" applyFont="1" applyFill="1" applyBorder="1" applyAlignment="1" applyProtection="1">
      <alignment horizontal="right" wrapText="1"/>
    </xf>
    <xf numFmtId="174" fontId="6" fillId="0" borderId="0" xfId="1" applyNumberFormat="1" applyFont="1" applyFill="1" applyBorder="1" applyAlignment="1" applyProtection="1">
      <alignment horizontal="right" wrapText="1"/>
    </xf>
    <xf numFmtId="170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right" wrapText="1"/>
    </xf>
    <xf numFmtId="164" fontId="6" fillId="0" borderId="0" xfId="1" applyFont="1" applyFill="1" applyBorder="1" applyAlignment="1">
      <alignment horizontal="right" wrapText="1"/>
    </xf>
    <xf numFmtId="0" fontId="6" fillId="0" borderId="3" xfId="1" applyNumberFormat="1" applyFont="1" applyFill="1" applyBorder="1" applyAlignment="1">
      <alignment horizontal="right" wrapText="1"/>
    </xf>
    <xf numFmtId="164" fontId="6" fillId="0" borderId="3" xfId="1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165" fontId="6" fillId="0" borderId="0" xfId="9" applyFont="1" applyFill="1" applyBorder="1" applyAlignment="1">
      <alignment vertical="top" wrapText="1"/>
    </xf>
    <xf numFmtId="165" fontId="7" fillId="0" borderId="0" xfId="9" applyFont="1" applyFill="1" applyBorder="1" applyAlignment="1">
      <alignment horizontal="right" vertical="top" wrapText="1"/>
    </xf>
    <xf numFmtId="165" fontId="7" fillId="0" borderId="0" xfId="9" applyNumberFormat="1" applyFont="1" applyFill="1" applyBorder="1" applyAlignment="1" applyProtection="1">
      <alignment horizontal="left" vertical="top" wrapText="1"/>
    </xf>
    <xf numFmtId="166" fontId="6" fillId="0" borderId="0" xfId="9" applyNumberFormat="1" applyFont="1" applyFill="1" applyBorder="1" applyAlignment="1">
      <alignment horizontal="right" vertical="top" wrapText="1"/>
    </xf>
    <xf numFmtId="165" fontId="6" fillId="0" borderId="0" xfId="9" applyNumberFormat="1" applyFont="1" applyFill="1" applyBorder="1" applyAlignment="1" applyProtection="1">
      <alignment horizontal="left" vertical="top" wrapText="1"/>
    </xf>
    <xf numFmtId="175" fontId="7" fillId="0" borderId="0" xfId="5" applyNumberFormat="1" applyFont="1" applyFill="1" applyAlignment="1">
      <alignment horizontal="right"/>
    </xf>
    <xf numFmtId="165" fontId="6" fillId="0" borderId="0" xfId="9" applyFont="1" applyFill="1" applyBorder="1" applyAlignment="1">
      <alignment horizontal="right" vertical="top" wrapText="1"/>
    </xf>
    <xf numFmtId="175" fontId="7" fillId="0" borderId="0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vertical="top" wrapText="1"/>
    </xf>
    <xf numFmtId="0" fontId="6" fillId="0" borderId="0" xfId="8" applyFont="1" applyFill="1" applyBorder="1" applyAlignment="1">
      <alignment vertical="top" wrapText="1"/>
    </xf>
    <xf numFmtId="0" fontId="6" fillId="0" borderId="0" xfId="8" applyFont="1" applyFill="1" applyBorder="1" applyAlignment="1">
      <alignment horizontal="right" vertical="top" wrapText="1"/>
    </xf>
    <xf numFmtId="164" fontId="6" fillId="0" borderId="2" xfId="1" applyFont="1" applyFill="1" applyBorder="1" applyAlignment="1" applyProtection="1">
      <alignment horizontal="right" wrapText="1"/>
    </xf>
    <xf numFmtId="0" fontId="6" fillId="0" borderId="0" xfId="5" applyFont="1" applyFill="1" applyBorder="1" applyAlignment="1">
      <alignment wrapText="1"/>
    </xf>
    <xf numFmtId="0" fontId="6" fillId="0" borderId="0" xfId="4" applyFont="1" applyFill="1" applyBorder="1" applyAlignment="1">
      <alignment horizontal="left" vertical="top" wrapText="1"/>
    </xf>
    <xf numFmtId="0" fontId="7" fillId="0" borderId="0" xfId="4" applyFont="1" applyFill="1" applyBorder="1" applyAlignment="1">
      <alignment horizontal="right" vertical="top" wrapText="1"/>
    </xf>
    <xf numFmtId="0" fontId="7" fillId="0" borderId="0" xfId="4" applyFont="1" applyFill="1" applyBorder="1" applyAlignment="1" applyProtection="1">
      <alignment horizontal="left" vertical="top" wrapText="1"/>
    </xf>
    <xf numFmtId="166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170" fontId="7" fillId="0" borderId="0" xfId="8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right"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166" fontId="6" fillId="0" borderId="1" xfId="2" applyNumberFormat="1" applyFont="1" applyFill="1" applyBorder="1" applyAlignment="1">
      <alignment horizontal="right"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right" vertical="top" wrapText="1"/>
    </xf>
    <xf numFmtId="0" fontId="7" fillId="0" borderId="1" xfId="2" applyFont="1" applyFill="1" applyBorder="1" applyAlignment="1" applyProtection="1">
      <alignment horizontal="left" vertical="top" wrapText="1"/>
    </xf>
    <xf numFmtId="0" fontId="7" fillId="0" borderId="3" xfId="5" applyFont="1" applyFill="1" applyBorder="1" applyAlignment="1">
      <alignment horizontal="right" vertical="top" wrapText="1"/>
    </xf>
    <xf numFmtId="0" fontId="7" fillId="0" borderId="3" xfId="8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vertical="top"/>
    </xf>
    <xf numFmtId="0" fontId="6" fillId="0" borderId="0" xfId="5" applyFont="1" applyFill="1" applyBorder="1" applyAlignment="1" applyProtection="1">
      <alignment horizontal="left"/>
    </xf>
    <xf numFmtId="0" fontId="6" fillId="0" borderId="0" xfId="5" applyNumberFormat="1" applyFont="1" applyFill="1" applyBorder="1"/>
    <xf numFmtId="0" fontId="6" fillId="0" borderId="0" xfId="7" applyNumberFormat="1" applyFont="1" applyFill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0" xfId="7" applyNumberFormat="1" applyFont="1" applyFill="1" applyProtection="1"/>
    <xf numFmtId="0" fontId="6" fillId="0" borderId="0" xfId="5" applyFont="1" applyFill="1" applyBorder="1" applyAlignment="1">
      <alignment horizontal="left" vertical="top" wrapText="1"/>
    </xf>
    <xf numFmtId="0" fontId="6" fillId="0" borderId="0" xfId="5" applyFon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/>
    </xf>
    <xf numFmtId="0" fontId="9" fillId="0" borderId="4" xfId="0" applyFont="1" applyFill="1" applyBorder="1" applyAlignment="1">
      <alignment vertical="top" wrapText="1"/>
    </xf>
    <xf numFmtId="0" fontId="6" fillId="0" borderId="0" xfId="5" applyFont="1" applyFill="1" applyBorder="1" applyAlignment="1">
      <alignment vertical="top"/>
    </xf>
    <xf numFmtId="0" fontId="6" fillId="0" borderId="2" xfId="7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horizontal="right" vertical="top" wrapText="1"/>
    </xf>
    <xf numFmtId="0" fontId="6" fillId="0" borderId="0" xfId="6" applyFont="1" applyFill="1" applyBorder="1" applyAlignment="1" applyProtection="1">
      <alignment horizontal="left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right" vertical="top" wrapText="1"/>
    </xf>
    <xf numFmtId="0" fontId="6" fillId="0" borderId="1" xfId="6" applyFont="1" applyFill="1" applyBorder="1" applyAlignment="1" applyProtection="1">
      <alignment horizontal="left"/>
    </xf>
    <xf numFmtId="0" fontId="6" fillId="0" borderId="1" xfId="6" applyNumberFormat="1" applyFont="1" applyFill="1" applyBorder="1" applyAlignment="1" applyProtection="1">
      <alignment horizontal="right"/>
    </xf>
    <xf numFmtId="0" fontId="6" fillId="0" borderId="1" xfId="6" applyNumberFormat="1" applyFont="1" applyFill="1" applyBorder="1" applyAlignment="1" applyProtection="1">
      <alignment vertical="center" wrapText="1"/>
    </xf>
    <xf numFmtId="0" fontId="6" fillId="3" borderId="0" xfId="5" applyFont="1" applyFill="1"/>
    <xf numFmtId="0" fontId="6" fillId="4" borderId="0" xfId="5" applyFont="1" applyFill="1"/>
    <xf numFmtId="0" fontId="6" fillId="2" borderId="0" xfId="5" applyFont="1" applyFill="1"/>
    <xf numFmtId="0" fontId="6" fillId="0" borderId="0" xfId="5" applyFont="1" applyFill="1" applyAlignment="1" applyProtection="1">
      <alignment horizontal="right" vertical="top" wrapText="1"/>
    </xf>
    <xf numFmtId="164" fontId="8" fillId="0" borderId="0" xfId="1" applyFont="1" applyFill="1" applyBorder="1" applyAlignment="1" applyProtection="1">
      <alignment horizontal="right" wrapText="1"/>
    </xf>
    <xf numFmtId="0" fontId="7" fillId="0" borderId="1" xfId="5" applyFont="1" applyFill="1" applyBorder="1" applyAlignment="1">
      <alignment horizontal="right" vertical="top" wrapText="1"/>
    </xf>
    <xf numFmtId="0" fontId="6" fillId="0" borderId="0" xfId="5" applyNumberFormat="1" applyFont="1" applyFill="1" applyBorder="1" applyAlignment="1" applyProtection="1">
      <alignment horizontal="right" vertical="top"/>
    </xf>
    <xf numFmtId="0" fontId="6" fillId="0" borderId="0" xfId="8" applyNumberFormat="1" applyFont="1" applyFill="1" applyBorder="1" applyAlignment="1" applyProtection="1">
      <alignment horizontal="left" vertical="top" wrapText="1"/>
    </xf>
    <xf numFmtId="166" fontId="6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3" xfId="5" applyFont="1" applyFill="1" applyBorder="1" applyAlignment="1">
      <alignment horizontal="right" vertical="top" wrapText="1"/>
    </xf>
    <xf numFmtId="0" fontId="7" fillId="0" borderId="3" xfId="5" applyFont="1" applyFill="1" applyBorder="1" applyAlignment="1" applyProtection="1">
      <alignment horizontal="left" vertical="top" wrapText="1"/>
    </xf>
    <xf numFmtId="168" fontId="6" fillId="0" borderId="1" xfId="5" applyNumberFormat="1" applyFont="1" applyFill="1" applyBorder="1" applyAlignment="1">
      <alignment horizontal="right" vertical="top" wrapText="1"/>
    </xf>
    <xf numFmtId="0" fontId="6" fillId="0" borderId="1" xfId="8" applyFont="1" applyFill="1" applyBorder="1" applyAlignment="1">
      <alignment vertical="top" wrapText="1"/>
    </xf>
    <xf numFmtId="0" fontId="7" fillId="0" borderId="1" xfId="4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6" fillId="0" borderId="1" xfId="5" applyFont="1" applyFill="1" applyBorder="1" applyAlignment="1" applyProtection="1">
      <alignment vertical="top" wrapText="1"/>
    </xf>
    <xf numFmtId="0" fontId="6" fillId="0" borderId="1" xfId="8" applyFont="1" applyFill="1" applyBorder="1" applyAlignment="1">
      <alignment horizontal="righ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7" fillId="0" borderId="1" xfId="4" applyFont="1" applyFill="1" applyBorder="1" applyAlignment="1">
      <alignment horizontal="right" vertical="top" wrapText="1"/>
    </xf>
    <xf numFmtId="0" fontId="6" fillId="0" borderId="0" xfId="5" applyFont="1" applyFill="1" applyAlignment="1" applyProtection="1">
      <alignment horizontal="left" vertical="top" wrapText="1"/>
    </xf>
    <xf numFmtId="0" fontId="6" fillId="0" borderId="0" xfId="6" applyNumberFormat="1" applyFont="1" applyFill="1" applyBorder="1" applyAlignment="1" applyProtection="1">
      <alignment horizontal="right"/>
    </xf>
    <xf numFmtId="0" fontId="6" fillId="0" borderId="0" xfId="5" applyNumberFormat="1" applyFont="1" applyFill="1" applyAlignment="1" applyProtection="1">
      <alignment horizontal="right" wrapText="1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1" xfId="5" applyNumberFormat="1" applyFont="1" applyFill="1" applyBorder="1" applyAlignment="1">
      <alignment horizontal="right" wrapText="1"/>
    </xf>
    <xf numFmtId="0" fontId="8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Alignment="1">
      <alignment horizontal="right" wrapText="1"/>
    </xf>
    <xf numFmtId="0" fontId="6" fillId="0" borderId="0" xfId="5" applyFont="1" applyFill="1" applyAlignment="1" applyProtection="1">
      <alignment horizontal="left" vertical="top" wrapText="1"/>
    </xf>
    <xf numFmtId="0" fontId="7" fillId="0" borderId="0" xfId="5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horizontal="center"/>
    </xf>
    <xf numFmtId="0" fontId="6" fillId="0" borderId="2" xfId="6" applyNumberFormat="1" applyFont="1" applyFill="1" applyBorder="1" applyAlignment="1" applyProtection="1">
      <alignment horizontal="center"/>
    </xf>
    <xf numFmtId="0" fontId="7" fillId="0" borderId="0" xfId="8" applyNumberFormat="1" applyFont="1" applyFill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03-04" xfId="5"/>
    <cellStyle name="Normal_BUDGET-2000" xfId="6"/>
    <cellStyle name="Normal_budgetDocNIC02-03" xfId="7"/>
    <cellStyle name="Normal_DEMAND17" xfId="8"/>
    <cellStyle name="Normal_DEMAND51" xfId="9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Budget%202004-05\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44" transitionEvaluation="1" codeName="Sheet1"/>
  <dimension ref="A1:H382"/>
  <sheetViews>
    <sheetView tabSelected="1" view="pageBreakPreview" topLeftCell="A344" zoomScaleNormal="145" zoomScaleSheetLayoutView="100" workbookViewId="0">
      <selection activeCell="C27" sqref="C27"/>
    </sheetView>
  </sheetViews>
  <sheetFormatPr defaultColWidth="12.42578125" defaultRowHeight="12.75"/>
  <cols>
    <col min="1" max="1" width="6.42578125" style="1" customWidth="1"/>
    <col min="2" max="2" width="8.140625" style="8" customWidth="1"/>
    <col min="3" max="3" width="46.7109375" style="2" customWidth="1"/>
    <col min="4" max="5" width="10.7109375" style="29" customWidth="1"/>
    <col min="6" max="6" width="15.7109375" style="2" customWidth="1"/>
    <col min="7" max="8" width="15.7109375" style="29" customWidth="1"/>
    <col min="9" max="16384" width="12.42578125" style="2"/>
  </cols>
  <sheetData>
    <row r="1" spans="1:8">
      <c r="A1" s="181" t="s">
        <v>246</v>
      </c>
      <c r="B1" s="181"/>
      <c r="C1" s="181"/>
      <c r="D1" s="181"/>
      <c r="E1" s="181"/>
      <c r="F1" s="181"/>
      <c r="G1" s="181"/>
      <c r="H1" s="181"/>
    </row>
    <row r="2" spans="1:8">
      <c r="A2" s="181" t="s">
        <v>247</v>
      </c>
      <c r="B2" s="181"/>
      <c r="C2" s="181"/>
      <c r="D2" s="181"/>
      <c r="E2" s="181"/>
      <c r="F2" s="181"/>
      <c r="G2" s="181"/>
      <c r="H2" s="181"/>
    </row>
    <row r="3" spans="1:8" ht="5.45" customHeight="1">
      <c r="A3" s="3"/>
      <c r="B3" s="4"/>
      <c r="C3" s="5"/>
      <c r="D3" s="6"/>
      <c r="E3" s="7"/>
      <c r="F3" s="5"/>
      <c r="G3" s="6"/>
      <c r="H3" s="6"/>
    </row>
    <row r="4" spans="1:8" ht="14.45" customHeight="1">
      <c r="C4" s="9"/>
      <c r="D4" s="10" t="s">
        <v>120</v>
      </c>
      <c r="E4" s="11"/>
      <c r="F4" s="9"/>
      <c r="G4" s="12"/>
      <c r="H4" s="12"/>
    </row>
    <row r="5" spans="1:8" ht="14.45" customHeight="1">
      <c r="D5" s="13" t="s">
        <v>0</v>
      </c>
      <c r="E5" s="11">
        <v>2029</v>
      </c>
      <c r="F5" s="14" t="s">
        <v>1</v>
      </c>
      <c r="G5" s="12"/>
      <c r="H5" s="12"/>
    </row>
    <row r="6" spans="1:8" ht="14.45" customHeight="1">
      <c r="D6" s="10" t="s">
        <v>2</v>
      </c>
      <c r="E6" s="11">
        <v>2052</v>
      </c>
      <c r="F6" s="15" t="s">
        <v>3</v>
      </c>
      <c r="G6" s="12"/>
      <c r="H6" s="12"/>
    </row>
    <row r="7" spans="1:8" ht="14.45" customHeight="1">
      <c r="D7" s="13"/>
      <c r="E7" s="11">
        <v>2053</v>
      </c>
      <c r="F7" s="15" t="s">
        <v>4</v>
      </c>
      <c r="G7" s="12"/>
      <c r="H7" s="12"/>
    </row>
    <row r="8" spans="1:8" ht="14.45" customHeight="1">
      <c r="D8" s="13"/>
      <c r="E8" s="16">
        <v>2059</v>
      </c>
      <c r="F8" s="17" t="s">
        <v>167</v>
      </c>
      <c r="G8" s="12"/>
      <c r="H8" s="12"/>
    </row>
    <row r="9" spans="1:8" ht="14.45" customHeight="1">
      <c r="C9" s="18"/>
      <c r="D9" s="19" t="s">
        <v>176</v>
      </c>
      <c r="E9" s="184">
        <v>2216</v>
      </c>
      <c r="F9" s="18"/>
      <c r="G9" s="12"/>
      <c r="H9" s="12"/>
    </row>
    <row r="10" spans="1:8" ht="14.45" customHeight="1">
      <c r="C10" s="18"/>
      <c r="D10" s="19" t="s">
        <v>177</v>
      </c>
      <c r="E10" s="184"/>
      <c r="F10" s="20" t="s">
        <v>146</v>
      </c>
      <c r="G10" s="12"/>
      <c r="H10" s="12"/>
    </row>
    <row r="11" spans="1:8" ht="14.45" customHeight="1">
      <c r="D11" s="10" t="s">
        <v>178</v>
      </c>
      <c r="E11" s="11">
        <v>2245</v>
      </c>
      <c r="F11" s="21" t="s">
        <v>5</v>
      </c>
      <c r="G11" s="12"/>
      <c r="H11" s="12"/>
    </row>
    <row r="12" spans="1:8" ht="14.45" customHeight="1">
      <c r="D12" s="10" t="s">
        <v>121</v>
      </c>
      <c r="E12" s="11">
        <v>2506</v>
      </c>
      <c r="F12" s="21" t="s">
        <v>133</v>
      </c>
      <c r="G12" s="12"/>
      <c r="H12" s="12"/>
    </row>
    <row r="13" spans="1:8" ht="14.45" customHeight="1">
      <c r="D13" s="10" t="s">
        <v>6</v>
      </c>
      <c r="E13" s="22">
        <v>3454</v>
      </c>
      <c r="F13" s="23" t="s">
        <v>128</v>
      </c>
      <c r="G13" s="12"/>
      <c r="H13" s="12"/>
    </row>
    <row r="14" spans="1:8" ht="14.45" customHeight="1">
      <c r="D14" s="10" t="s">
        <v>122</v>
      </c>
      <c r="E14" s="11">
        <v>4059</v>
      </c>
      <c r="F14" s="21" t="s">
        <v>7</v>
      </c>
      <c r="G14" s="12"/>
      <c r="H14" s="12"/>
    </row>
    <row r="15" spans="1:8" ht="14.45" customHeight="1">
      <c r="D15" s="24" t="s">
        <v>163</v>
      </c>
      <c r="E15" s="11"/>
      <c r="F15" s="21"/>
      <c r="G15" s="12"/>
      <c r="H15" s="12"/>
    </row>
    <row r="16" spans="1:8" ht="14.45" customHeight="1">
      <c r="D16" s="24" t="s">
        <v>164</v>
      </c>
      <c r="E16" s="25">
        <v>4215</v>
      </c>
      <c r="F16" s="26" t="s">
        <v>160</v>
      </c>
      <c r="G16" s="12"/>
      <c r="H16" s="12"/>
    </row>
    <row r="17" spans="1:8" ht="14.45" customHeight="1">
      <c r="D17" s="10" t="s">
        <v>161</v>
      </c>
      <c r="E17" s="25"/>
      <c r="F17" s="26"/>
      <c r="G17" s="12"/>
      <c r="H17" s="12"/>
    </row>
    <row r="18" spans="1:8" ht="14.45" customHeight="1">
      <c r="D18" s="24" t="s">
        <v>162</v>
      </c>
      <c r="E18" s="27">
        <v>5054</v>
      </c>
      <c r="F18" s="28" t="s">
        <v>153</v>
      </c>
      <c r="G18" s="12"/>
      <c r="H18" s="12"/>
    </row>
    <row r="19" spans="1:8" ht="13.15" customHeight="1">
      <c r="D19" s="10"/>
      <c r="E19" s="11"/>
      <c r="F19" s="21"/>
      <c r="G19" s="12"/>
      <c r="H19" s="12"/>
    </row>
    <row r="20" spans="1:8" ht="14.45" customHeight="1">
      <c r="A20" s="14" t="s">
        <v>232</v>
      </c>
      <c r="E20" s="30"/>
      <c r="F20" s="12"/>
      <c r="G20" s="12"/>
      <c r="H20" s="12"/>
    </row>
    <row r="21" spans="1:8" ht="14.45" customHeight="1">
      <c r="D21" s="31"/>
      <c r="E21" s="32" t="s">
        <v>116</v>
      </c>
      <c r="F21" s="32" t="s">
        <v>117</v>
      </c>
      <c r="G21" s="32" t="s">
        <v>12</v>
      </c>
    </row>
    <row r="22" spans="1:8" ht="14.45" customHeight="1">
      <c r="D22" s="7" t="s">
        <v>8</v>
      </c>
      <c r="E22" s="7">
        <f>H296</f>
        <v>1384080</v>
      </c>
      <c r="F22" s="33">
        <f>H346</f>
        <v>250200</v>
      </c>
      <c r="G22" s="7">
        <v>1634280</v>
      </c>
    </row>
    <row r="23" spans="1:8" ht="14.45" customHeight="1">
      <c r="A23" s="14" t="s">
        <v>118</v>
      </c>
      <c r="C23" s="15"/>
      <c r="F23" s="29"/>
    </row>
    <row r="24" spans="1:8" ht="14.45" customHeight="1">
      <c r="C24" s="34"/>
      <c r="D24" s="35"/>
      <c r="E24" s="35"/>
      <c r="F24" s="35"/>
      <c r="G24" s="35"/>
      <c r="H24" s="36" t="s">
        <v>145</v>
      </c>
    </row>
    <row r="25" spans="1:8" s="37" customFormat="1" ht="13.15" customHeight="1">
      <c r="A25" s="143"/>
      <c r="B25" s="144"/>
      <c r="C25" s="145"/>
      <c r="D25" s="183" t="s">
        <v>244</v>
      </c>
      <c r="E25" s="183"/>
      <c r="F25" s="174" t="s">
        <v>231</v>
      </c>
      <c r="G25" s="174" t="s">
        <v>233</v>
      </c>
      <c r="H25" s="174" t="s">
        <v>231</v>
      </c>
    </row>
    <row r="26" spans="1:8" s="37" customFormat="1">
      <c r="A26" s="146"/>
      <c r="B26" s="38"/>
      <c r="C26" s="145" t="s">
        <v>9</v>
      </c>
      <c r="D26" s="182" t="s">
        <v>245</v>
      </c>
      <c r="E26" s="182"/>
      <c r="F26" s="174" t="s">
        <v>234</v>
      </c>
      <c r="G26" s="174" t="s">
        <v>234</v>
      </c>
      <c r="H26" s="174" t="s">
        <v>251</v>
      </c>
    </row>
    <row r="27" spans="1:8" s="37" customFormat="1">
      <c r="A27" s="147"/>
      <c r="B27" s="148"/>
      <c r="C27" s="149"/>
      <c r="D27" s="150" t="s">
        <v>10</v>
      </c>
      <c r="E27" s="150" t="s">
        <v>11</v>
      </c>
      <c r="F27" s="150"/>
      <c r="G27" s="150"/>
      <c r="H27" s="151"/>
    </row>
    <row r="28" spans="1:8" s="37" customFormat="1" ht="10.15" customHeight="1">
      <c r="A28" s="39"/>
      <c r="B28" s="38"/>
      <c r="C28" s="40"/>
      <c r="D28" s="174"/>
      <c r="E28" s="174"/>
      <c r="F28" s="174"/>
      <c r="G28" s="174"/>
      <c r="H28" s="174"/>
    </row>
    <row r="29" spans="1:8" ht="15.6" customHeight="1">
      <c r="C29" s="41" t="s">
        <v>13</v>
      </c>
      <c r="D29" s="21"/>
      <c r="E29" s="21"/>
      <c r="F29" s="21"/>
      <c r="G29" s="21"/>
      <c r="H29" s="21"/>
    </row>
    <row r="30" spans="1:8" ht="15.6" customHeight="1">
      <c r="A30" s="1" t="s">
        <v>14</v>
      </c>
      <c r="B30" s="42">
        <v>2029</v>
      </c>
      <c r="C30" s="41" t="s">
        <v>1</v>
      </c>
      <c r="F30" s="29"/>
    </row>
    <row r="31" spans="1:8" ht="15.6" customHeight="1">
      <c r="B31" s="43">
        <v>1E-3</v>
      </c>
      <c r="C31" s="41" t="s">
        <v>15</v>
      </c>
      <c r="F31" s="29"/>
    </row>
    <row r="32" spans="1:8" ht="15.6" customHeight="1">
      <c r="B32" s="44">
        <v>0.44</v>
      </c>
      <c r="C32" s="173" t="s">
        <v>16</v>
      </c>
      <c r="F32" s="29"/>
    </row>
    <row r="33" spans="1:8" ht="15.6" customHeight="1">
      <c r="A33" s="3"/>
      <c r="B33" s="45" t="s">
        <v>17</v>
      </c>
      <c r="C33" s="46" t="s">
        <v>52</v>
      </c>
      <c r="D33" s="47">
        <v>0</v>
      </c>
      <c r="E33" s="175">
        <v>18686</v>
      </c>
      <c r="F33" s="176">
        <v>21469</v>
      </c>
      <c r="G33" s="176">
        <v>21469</v>
      </c>
      <c r="H33" s="10">
        <v>11886</v>
      </c>
    </row>
    <row r="34" spans="1:8" ht="15.6" customHeight="1">
      <c r="A34" s="3"/>
      <c r="B34" s="45" t="s">
        <v>18</v>
      </c>
      <c r="C34" s="46" t="s">
        <v>19</v>
      </c>
      <c r="D34" s="48">
        <v>0</v>
      </c>
      <c r="E34" s="49">
        <v>68</v>
      </c>
      <c r="F34" s="66">
        <v>176</v>
      </c>
      <c r="G34" s="66">
        <v>176</v>
      </c>
      <c r="H34" s="50">
        <v>176</v>
      </c>
    </row>
    <row r="35" spans="1:8" ht="15.6" customHeight="1">
      <c r="A35" s="3"/>
      <c r="B35" s="45" t="s">
        <v>20</v>
      </c>
      <c r="C35" s="46" t="s">
        <v>21</v>
      </c>
      <c r="D35" s="48">
        <v>0</v>
      </c>
      <c r="E35" s="49">
        <v>2565</v>
      </c>
      <c r="F35" s="66">
        <v>3081</v>
      </c>
      <c r="G35" s="66">
        <v>3081</v>
      </c>
      <c r="H35" s="50">
        <v>3081</v>
      </c>
    </row>
    <row r="36" spans="1:8" ht="15.6" customHeight="1">
      <c r="A36" s="3"/>
      <c r="B36" s="45" t="s">
        <v>22</v>
      </c>
      <c r="C36" s="46" t="s">
        <v>23</v>
      </c>
      <c r="D36" s="51">
        <v>0</v>
      </c>
      <c r="E36" s="52">
        <v>5674</v>
      </c>
      <c r="F36" s="52">
        <v>4922</v>
      </c>
      <c r="G36" s="52">
        <v>4922</v>
      </c>
      <c r="H36" s="52">
        <v>4922</v>
      </c>
    </row>
    <row r="37" spans="1:8" ht="15.6" customHeight="1">
      <c r="A37" s="3" t="s">
        <v>12</v>
      </c>
      <c r="B37" s="53">
        <v>0.44</v>
      </c>
      <c r="C37" s="46" t="s">
        <v>16</v>
      </c>
      <c r="D37" s="51">
        <f t="shared" ref="D37:G37" si="0">SUM(D33:D36)</f>
        <v>0</v>
      </c>
      <c r="E37" s="54">
        <f t="shared" si="0"/>
        <v>26993</v>
      </c>
      <c r="F37" s="52">
        <f t="shared" si="0"/>
        <v>29648</v>
      </c>
      <c r="G37" s="52">
        <f t="shared" si="0"/>
        <v>29648</v>
      </c>
      <c r="H37" s="54">
        <v>20065</v>
      </c>
    </row>
    <row r="38" spans="1:8" ht="15.6" customHeight="1">
      <c r="A38" s="55" t="s">
        <v>12</v>
      </c>
      <c r="B38" s="56">
        <v>1E-3</v>
      </c>
      <c r="C38" s="57" t="s">
        <v>15</v>
      </c>
      <c r="D38" s="58">
        <f t="shared" ref="D38:G38" si="1">D37</f>
        <v>0</v>
      </c>
      <c r="E38" s="59">
        <f t="shared" si="1"/>
        <v>26993</v>
      </c>
      <c r="F38" s="72">
        <f t="shared" si="1"/>
        <v>29648</v>
      </c>
      <c r="G38" s="72">
        <f t="shared" si="1"/>
        <v>29648</v>
      </c>
      <c r="H38" s="59">
        <v>20065</v>
      </c>
    </row>
    <row r="39" spans="1:8" ht="6" customHeight="1">
      <c r="A39" s="3"/>
      <c r="B39" s="4"/>
      <c r="C39" s="3"/>
      <c r="D39" s="13"/>
      <c r="E39" s="13"/>
      <c r="F39" s="13"/>
      <c r="G39" s="13"/>
      <c r="H39" s="13"/>
    </row>
    <row r="40" spans="1:8" ht="13.35" customHeight="1">
      <c r="A40" s="3"/>
      <c r="B40" s="60">
        <v>0.10100000000000001</v>
      </c>
      <c r="C40" s="61" t="s">
        <v>24</v>
      </c>
      <c r="D40" s="50"/>
      <c r="E40" s="50"/>
      <c r="F40" s="50"/>
      <c r="G40" s="50"/>
      <c r="H40" s="50"/>
    </row>
    <row r="41" spans="1:8" ht="13.35" customHeight="1">
      <c r="A41" s="3"/>
      <c r="B41" s="4">
        <v>60</v>
      </c>
      <c r="C41" s="46" t="s">
        <v>124</v>
      </c>
      <c r="D41" s="62"/>
      <c r="E41" s="62"/>
      <c r="F41" s="62"/>
      <c r="G41" s="62"/>
      <c r="H41" s="62"/>
    </row>
    <row r="42" spans="1:8" ht="13.35" customHeight="1">
      <c r="A42" s="3"/>
      <c r="B42" s="4">
        <v>45</v>
      </c>
      <c r="C42" s="46" t="s">
        <v>25</v>
      </c>
      <c r="D42" s="62"/>
      <c r="E42" s="62"/>
      <c r="F42" s="62"/>
      <c r="G42" s="62"/>
      <c r="H42" s="62"/>
    </row>
    <row r="43" spans="1:8" ht="13.35" customHeight="1">
      <c r="A43" s="3"/>
      <c r="B43" s="45" t="s">
        <v>26</v>
      </c>
      <c r="C43" s="46" t="s">
        <v>52</v>
      </c>
      <c r="D43" s="48">
        <v>0</v>
      </c>
      <c r="E43" s="49">
        <v>26366</v>
      </c>
      <c r="F43" s="66">
        <v>28689</v>
      </c>
      <c r="G43" s="66">
        <v>28689</v>
      </c>
      <c r="H43" s="50">
        <v>25532</v>
      </c>
    </row>
    <row r="44" spans="1:8" ht="13.35" customHeight="1">
      <c r="A44" s="3"/>
      <c r="B44" s="45" t="s">
        <v>27</v>
      </c>
      <c r="C44" s="46" t="s">
        <v>19</v>
      </c>
      <c r="D44" s="48">
        <v>0</v>
      </c>
      <c r="E44" s="49">
        <v>107</v>
      </c>
      <c r="F44" s="66">
        <v>107</v>
      </c>
      <c r="G44" s="66">
        <v>107</v>
      </c>
      <c r="H44" s="50">
        <v>107</v>
      </c>
    </row>
    <row r="45" spans="1:8" ht="13.35" customHeight="1">
      <c r="A45" s="3"/>
      <c r="B45" s="45" t="s">
        <v>28</v>
      </c>
      <c r="C45" s="46" t="s">
        <v>21</v>
      </c>
      <c r="D45" s="48">
        <v>0</v>
      </c>
      <c r="E45" s="49">
        <v>783</v>
      </c>
      <c r="F45" s="66">
        <v>790</v>
      </c>
      <c r="G45" s="66">
        <v>790</v>
      </c>
      <c r="H45" s="63">
        <v>790</v>
      </c>
    </row>
    <row r="46" spans="1:8" ht="13.35" customHeight="1">
      <c r="A46" s="3" t="s">
        <v>12</v>
      </c>
      <c r="B46" s="4">
        <v>45</v>
      </c>
      <c r="C46" s="46" t="s">
        <v>25</v>
      </c>
      <c r="D46" s="58">
        <f t="shared" ref="D46:G46" si="2">SUM(D43:D45)</f>
        <v>0</v>
      </c>
      <c r="E46" s="59">
        <f t="shared" si="2"/>
        <v>27256</v>
      </c>
      <c r="F46" s="72">
        <f t="shared" si="2"/>
        <v>29586</v>
      </c>
      <c r="G46" s="72">
        <f t="shared" si="2"/>
        <v>29586</v>
      </c>
      <c r="H46" s="59">
        <v>26429</v>
      </c>
    </row>
    <row r="47" spans="1:8" ht="13.15" customHeight="1">
      <c r="A47" s="3"/>
      <c r="B47" s="4"/>
      <c r="C47" s="46"/>
      <c r="D47" s="50"/>
      <c r="E47" s="50"/>
      <c r="F47" s="50"/>
      <c r="G47" s="50"/>
      <c r="H47" s="50"/>
    </row>
    <row r="48" spans="1:8" ht="13.35" customHeight="1">
      <c r="A48" s="3"/>
      <c r="B48" s="4">
        <v>46</v>
      </c>
      <c r="C48" s="46" t="s">
        <v>29</v>
      </c>
      <c r="D48" s="13"/>
      <c r="E48" s="13"/>
      <c r="F48" s="13"/>
      <c r="G48" s="13"/>
      <c r="H48" s="13"/>
    </row>
    <row r="49" spans="1:8" ht="13.35" customHeight="1">
      <c r="A49" s="3"/>
      <c r="B49" s="45" t="s">
        <v>30</v>
      </c>
      <c r="C49" s="46" t="s">
        <v>52</v>
      </c>
      <c r="D49" s="47">
        <v>0</v>
      </c>
      <c r="E49" s="175">
        <v>5759</v>
      </c>
      <c r="F49" s="176">
        <v>6959</v>
      </c>
      <c r="G49" s="176">
        <v>6959</v>
      </c>
      <c r="H49" s="10">
        <v>6429</v>
      </c>
    </row>
    <row r="50" spans="1:8" ht="13.35" customHeight="1">
      <c r="A50" s="3"/>
      <c r="B50" s="45" t="s">
        <v>31</v>
      </c>
      <c r="C50" s="46" t="s">
        <v>19</v>
      </c>
      <c r="D50" s="47">
        <v>0</v>
      </c>
      <c r="E50" s="175">
        <v>90</v>
      </c>
      <c r="F50" s="176">
        <v>90</v>
      </c>
      <c r="G50" s="176">
        <v>90</v>
      </c>
      <c r="H50" s="10">
        <v>90</v>
      </c>
    </row>
    <row r="51" spans="1:8" ht="13.35" customHeight="1">
      <c r="A51" s="3"/>
      <c r="B51" s="45" t="s">
        <v>32</v>
      </c>
      <c r="C51" s="46" t="s">
        <v>21</v>
      </c>
      <c r="D51" s="48">
        <v>0</v>
      </c>
      <c r="E51" s="49">
        <v>436</v>
      </c>
      <c r="F51" s="176">
        <v>436</v>
      </c>
      <c r="G51" s="176">
        <v>436</v>
      </c>
      <c r="H51" s="63">
        <v>436</v>
      </c>
    </row>
    <row r="52" spans="1:8" ht="13.35" customHeight="1">
      <c r="A52" s="3" t="s">
        <v>12</v>
      </c>
      <c r="B52" s="4">
        <v>46</v>
      </c>
      <c r="C52" s="46" t="s">
        <v>29</v>
      </c>
      <c r="D52" s="58">
        <f t="shared" ref="D52:G52" si="3">SUM(D49:D51)</f>
        <v>0</v>
      </c>
      <c r="E52" s="59">
        <f t="shared" si="3"/>
        <v>6285</v>
      </c>
      <c r="F52" s="72">
        <f t="shared" si="3"/>
        <v>7485</v>
      </c>
      <c r="G52" s="72">
        <f t="shared" si="3"/>
        <v>7485</v>
      </c>
      <c r="H52" s="59">
        <v>6955</v>
      </c>
    </row>
    <row r="53" spans="1:8" ht="13.15" customHeight="1">
      <c r="A53" s="3"/>
      <c r="B53" s="4"/>
      <c r="C53" s="46"/>
      <c r="D53" s="50"/>
      <c r="E53" s="50"/>
      <c r="F53" s="50"/>
      <c r="G53" s="50"/>
      <c r="H53" s="50"/>
    </row>
    <row r="54" spans="1:8" ht="13.35" customHeight="1">
      <c r="A54" s="3"/>
      <c r="B54" s="4">
        <v>47</v>
      </c>
      <c r="C54" s="46" t="s">
        <v>33</v>
      </c>
      <c r="D54" s="13"/>
      <c r="E54" s="13"/>
      <c r="F54" s="13"/>
      <c r="G54" s="13"/>
      <c r="H54" s="13"/>
    </row>
    <row r="55" spans="1:8" ht="13.35" customHeight="1">
      <c r="A55" s="3"/>
      <c r="B55" s="45" t="s">
        <v>34</v>
      </c>
      <c r="C55" s="46" t="s">
        <v>52</v>
      </c>
      <c r="D55" s="47">
        <v>0</v>
      </c>
      <c r="E55" s="175">
        <v>4828</v>
      </c>
      <c r="F55" s="176">
        <v>8865</v>
      </c>
      <c r="G55" s="176">
        <v>8865</v>
      </c>
      <c r="H55" s="10">
        <v>5796</v>
      </c>
    </row>
    <row r="56" spans="1:8" ht="13.35" customHeight="1">
      <c r="A56" s="3"/>
      <c r="B56" s="45" t="s">
        <v>35</v>
      </c>
      <c r="C56" s="46" t="s">
        <v>19</v>
      </c>
      <c r="D56" s="47">
        <v>0</v>
      </c>
      <c r="E56" s="175">
        <v>200</v>
      </c>
      <c r="F56" s="176">
        <v>200</v>
      </c>
      <c r="G56" s="176">
        <v>200</v>
      </c>
      <c r="H56" s="10">
        <v>200</v>
      </c>
    </row>
    <row r="57" spans="1:8" ht="13.35" customHeight="1">
      <c r="A57" s="3"/>
      <c r="B57" s="45" t="s">
        <v>36</v>
      </c>
      <c r="C57" s="46" t="s">
        <v>21</v>
      </c>
      <c r="D57" s="48">
        <v>0</v>
      </c>
      <c r="E57" s="49">
        <v>163</v>
      </c>
      <c r="F57" s="176">
        <v>163</v>
      </c>
      <c r="G57" s="176">
        <v>163</v>
      </c>
      <c r="H57" s="50">
        <v>163</v>
      </c>
    </row>
    <row r="58" spans="1:8" ht="13.35" customHeight="1">
      <c r="A58" s="3" t="s">
        <v>12</v>
      </c>
      <c r="B58" s="4">
        <v>47</v>
      </c>
      <c r="C58" s="46" t="s">
        <v>33</v>
      </c>
      <c r="D58" s="58">
        <f t="shared" ref="D58:G58" si="4">SUM(D55:D57)</f>
        <v>0</v>
      </c>
      <c r="E58" s="59">
        <f t="shared" si="4"/>
        <v>5191</v>
      </c>
      <c r="F58" s="72">
        <f t="shared" si="4"/>
        <v>9228</v>
      </c>
      <c r="G58" s="72">
        <f t="shared" si="4"/>
        <v>9228</v>
      </c>
      <c r="H58" s="59">
        <v>6159</v>
      </c>
    </row>
    <row r="59" spans="1:8" ht="13.15" customHeight="1">
      <c r="A59" s="3"/>
      <c r="B59" s="4"/>
      <c r="C59" s="46"/>
      <c r="D59" s="50"/>
      <c r="E59" s="50"/>
      <c r="F59" s="50"/>
      <c r="G59" s="50"/>
      <c r="H59" s="50"/>
    </row>
    <row r="60" spans="1:8" ht="13.35" customHeight="1">
      <c r="A60" s="3"/>
      <c r="B60" s="4">
        <v>48</v>
      </c>
      <c r="C60" s="46" t="s">
        <v>37</v>
      </c>
      <c r="D60" s="13"/>
      <c r="E60" s="13"/>
      <c r="F60" s="13"/>
      <c r="G60" s="13"/>
      <c r="H60" s="13"/>
    </row>
    <row r="61" spans="1:8" ht="13.35" customHeight="1">
      <c r="A61" s="3"/>
      <c r="B61" s="45" t="s">
        <v>38</v>
      </c>
      <c r="C61" s="46" t="s">
        <v>52</v>
      </c>
      <c r="D61" s="47">
        <v>0</v>
      </c>
      <c r="E61" s="175">
        <v>16057</v>
      </c>
      <c r="F61" s="176">
        <v>18310</v>
      </c>
      <c r="G61" s="176">
        <v>18310</v>
      </c>
      <c r="H61" s="10">
        <v>5923</v>
      </c>
    </row>
    <row r="62" spans="1:8" ht="13.35" customHeight="1">
      <c r="A62" s="3"/>
      <c r="B62" s="45" t="s">
        <v>39</v>
      </c>
      <c r="C62" s="46" t="s">
        <v>19</v>
      </c>
      <c r="D62" s="47">
        <v>0</v>
      </c>
      <c r="E62" s="175">
        <v>248</v>
      </c>
      <c r="F62" s="176">
        <v>248</v>
      </c>
      <c r="G62" s="176">
        <v>248</v>
      </c>
      <c r="H62" s="10">
        <v>248</v>
      </c>
    </row>
    <row r="63" spans="1:8" ht="13.35" customHeight="1">
      <c r="A63" s="3"/>
      <c r="B63" s="45" t="s">
        <v>40</v>
      </c>
      <c r="C63" s="46" t="s">
        <v>21</v>
      </c>
      <c r="D63" s="48">
        <v>0</v>
      </c>
      <c r="E63" s="49">
        <v>675</v>
      </c>
      <c r="F63" s="176">
        <v>675</v>
      </c>
      <c r="G63" s="176">
        <v>675</v>
      </c>
      <c r="H63" s="50">
        <v>675</v>
      </c>
    </row>
    <row r="64" spans="1:8" ht="13.35" customHeight="1">
      <c r="A64" s="3" t="s">
        <v>12</v>
      </c>
      <c r="B64" s="4">
        <v>48</v>
      </c>
      <c r="C64" s="46" t="s">
        <v>37</v>
      </c>
      <c r="D64" s="58">
        <f t="shared" ref="D64:G64" si="5">SUM(D61:D63)</f>
        <v>0</v>
      </c>
      <c r="E64" s="59">
        <f t="shared" si="5"/>
        <v>16980</v>
      </c>
      <c r="F64" s="72">
        <f t="shared" si="5"/>
        <v>19233</v>
      </c>
      <c r="G64" s="72">
        <f t="shared" si="5"/>
        <v>19233</v>
      </c>
      <c r="H64" s="59">
        <v>6846</v>
      </c>
    </row>
    <row r="65" spans="1:8" ht="13.35" customHeight="1">
      <c r="A65" s="3" t="s">
        <v>12</v>
      </c>
      <c r="B65" s="4">
        <v>60</v>
      </c>
      <c r="C65" s="46" t="s">
        <v>124</v>
      </c>
      <c r="D65" s="51">
        <f t="shared" ref="D65:G65" si="6">D66</f>
        <v>0</v>
      </c>
      <c r="E65" s="52">
        <f t="shared" si="6"/>
        <v>55712</v>
      </c>
      <c r="F65" s="52">
        <f t="shared" si="6"/>
        <v>65532</v>
      </c>
      <c r="G65" s="52">
        <f t="shared" si="6"/>
        <v>65532</v>
      </c>
      <c r="H65" s="52">
        <v>46389</v>
      </c>
    </row>
    <row r="66" spans="1:8" ht="13.35" customHeight="1">
      <c r="A66" s="3" t="s">
        <v>12</v>
      </c>
      <c r="B66" s="60">
        <v>0.10100000000000001</v>
      </c>
      <c r="C66" s="61" t="s">
        <v>24</v>
      </c>
      <c r="D66" s="51">
        <f t="shared" ref="D66:G66" si="7">D64+D58+D52+D46</f>
        <v>0</v>
      </c>
      <c r="E66" s="54">
        <f t="shared" si="7"/>
        <v>55712</v>
      </c>
      <c r="F66" s="52">
        <f t="shared" si="7"/>
        <v>65532</v>
      </c>
      <c r="G66" s="52">
        <f t="shared" si="7"/>
        <v>65532</v>
      </c>
      <c r="H66" s="54">
        <v>46389</v>
      </c>
    </row>
    <row r="67" spans="1:8">
      <c r="A67" s="3"/>
      <c r="B67" s="64"/>
      <c r="C67" s="61"/>
      <c r="D67" s="50"/>
      <c r="E67" s="50"/>
      <c r="F67" s="50"/>
      <c r="G67" s="50"/>
      <c r="H67" s="50"/>
    </row>
    <row r="68" spans="1:8" ht="14.45" customHeight="1">
      <c r="A68" s="3"/>
      <c r="B68" s="60">
        <v>0.10299999999999999</v>
      </c>
      <c r="C68" s="61" t="s">
        <v>41</v>
      </c>
      <c r="D68" s="50"/>
      <c r="E68" s="50"/>
      <c r="F68" s="50"/>
      <c r="G68" s="50"/>
      <c r="H68" s="50"/>
    </row>
    <row r="69" spans="1:8" ht="14.45" customHeight="1">
      <c r="A69" s="3"/>
      <c r="B69" s="4">
        <v>61</v>
      </c>
      <c r="C69" s="46" t="s">
        <v>41</v>
      </c>
      <c r="D69" s="62"/>
      <c r="E69" s="62"/>
      <c r="F69" s="62"/>
      <c r="G69" s="62"/>
      <c r="H69" s="62"/>
    </row>
    <row r="70" spans="1:8" ht="14.45" customHeight="1">
      <c r="A70" s="3"/>
      <c r="B70" s="45" t="s">
        <v>42</v>
      </c>
      <c r="C70" s="46" t="s">
        <v>52</v>
      </c>
      <c r="D70" s="48">
        <v>0</v>
      </c>
      <c r="E70" s="49">
        <v>5246</v>
      </c>
      <c r="F70" s="66">
        <v>5559</v>
      </c>
      <c r="G70" s="66">
        <v>5559</v>
      </c>
      <c r="H70" s="50">
        <v>4737</v>
      </c>
    </row>
    <row r="71" spans="1:8" ht="14.45" customHeight="1">
      <c r="A71" s="3"/>
      <c r="B71" s="45" t="s">
        <v>43</v>
      </c>
      <c r="C71" s="46" t="s">
        <v>19</v>
      </c>
      <c r="D71" s="48">
        <v>0</v>
      </c>
      <c r="E71" s="49">
        <v>26</v>
      </c>
      <c r="F71" s="66">
        <v>135</v>
      </c>
      <c r="G71" s="66">
        <v>135</v>
      </c>
      <c r="H71" s="50">
        <v>135</v>
      </c>
    </row>
    <row r="72" spans="1:8" ht="14.45" customHeight="1">
      <c r="A72" s="3"/>
      <c r="B72" s="45" t="s">
        <v>44</v>
      </c>
      <c r="C72" s="46" t="s">
        <v>21</v>
      </c>
      <c r="D72" s="51">
        <v>0</v>
      </c>
      <c r="E72" s="54">
        <v>207</v>
      </c>
      <c r="F72" s="52">
        <v>225</v>
      </c>
      <c r="G72" s="52">
        <v>225</v>
      </c>
      <c r="H72" s="63">
        <v>225</v>
      </c>
    </row>
    <row r="73" spans="1:8" ht="14.45" customHeight="1">
      <c r="A73" s="3" t="s">
        <v>12</v>
      </c>
      <c r="B73" s="4">
        <v>61</v>
      </c>
      <c r="C73" s="46" t="s">
        <v>41</v>
      </c>
      <c r="D73" s="51">
        <f t="shared" ref="D73:G73" si="8">SUM(D70:D72)</f>
        <v>0</v>
      </c>
      <c r="E73" s="54">
        <f t="shared" si="8"/>
        <v>5479</v>
      </c>
      <c r="F73" s="52">
        <f t="shared" si="8"/>
        <v>5919</v>
      </c>
      <c r="G73" s="52">
        <f t="shared" si="8"/>
        <v>5919</v>
      </c>
      <c r="H73" s="54">
        <v>5097</v>
      </c>
    </row>
    <row r="74" spans="1:8" ht="14.45" customHeight="1">
      <c r="A74" s="3" t="s">
        <v>12</v>
      </c>
      <c r="B74" s="60">
        <v>0.10299999999999999</v>
      </c>
      <c r="C74" s="61" t="s">
        <v>41</v>
      </c>
      <c r="D74" s="51">
        <f t="shared" ref="D74:G74" si="9">D73</f>
        <v>0</v>
      </c>
      <c r="E74" s="54">
        <f t="shared" si="9"/>
        <v>5479</v>
      </c>
      <c r="F74" s="52">
        <f t="shared" si="9"/>
        <v>5919</v>
      </c>
      <c r="G74" s="52">
        <f t="shared" si="9"/>
        <v>5919</v>
      </c>
      <c r="H74" s="54">
        <v>5097</v>
      </c>
    </row>
    <row r="75" spans="1:8" ht="14.45" customHeight="1">
      <c r="A75" s="55" t="s">
        <v>12</v>
      </c>
      <c r="B75" s="157">
        <v>2029</v>
      </c>
      <c r="C75" s="57" t="s">
        <v>1</v>
      </c>
      <c r="D75" s="51">
        <f t="shared" ref="D75:G75" si="10">D74+D66+D38</f>
        <v>0</v>
      </c>
      <c r="E75" s="54">
        <f t="shared" si="10"/>
        <v>88184</v>
      </c>
      <c r="F75" s="52">
        <f t="shared" si="10"/>
        <v>101099</v>
      </c>
      <c r="G75" s="52">
        <f t="shared" si="10"/>
        <v>101099</v>
      </c>
      <c r="H75" s="54">
        <v>71551</v>
      </c>
    </row>
    <row r="76" spans="1:8" ht="9.6" customHeight="1">
      <c r="A76" s="3"/>
      <c r="B76" s="64"/>
      <c r="C76" s="61"/>
      <c r="D76" s="50"/>
      <c r="E76" s="50"/>
      <c r="F76" s="66"/>
      <c r="G76" s="50"/>
      <c r="H76" s="50"/>
    </row>
    <row r="77" spans="1:8" ht="14.45" customHeight="1">
      <c r="A77" s="3" t="s">
        <v>14</v>
      </c>
      <c r="B77" s="64">
        <v>2052</v>
      </c>
      <c r="C77" s="61" t="s">
        <v>45</v>
      </c>
      <c r="D77" s="50"/>
      <c r="E77" s="50"/>
      <c r="F77" s="50"/>
      <c r="G77" s="50"/>
      <c r="H77" s="50"/>
    </row>
    <row r="78" spans="1:8" ht="14.45" customHeight="1">
      <c r="A78" s="3"/>
      <c r="B78" s="60">
        <v>0.09</v>
      </c>
      <c r="C78" s="61" t="s">
        <v>119</v>
      </c>
      <c r="D78" s="50"/>
      <c r="E78" s="50"/>
      <c r="F78" s="50"/>
      <c r="G78" s="50"/>
      <c r="H78" s="50"/>
    </row>
    <row r="79" spans="1:8" ht="14.45" customHeight="1">
      <c r="A79" s="3"/>
      <c r="B79" s="4">
        <v>23</v>
      </c>
      <c r="C79" s="46" t="s">
        <v>46</v>
      </c>
      <c r="D79" s="62"/>
      <c r="E79" s="62"/>
      <c r="F79" s="62"/>
      <c r="G79" s="62"/>
      <c r="H79" s="62"/>
    </row>
    <row r="80" spans="1:8" ht="14.45" customHeight="1">
      <c r="A80" s="3"/>
      <c r="B80" s="45" t="s">
        <v>47</v>
      </c>
      <c r="C80" s="46" t="s">
        <v>52</v>
      </c>
      <c r="D80" s="48">
        <v>0</v>
      </c>
      <c r="E80" s="49">
        <v>22705</v>
      </c>
      <c r="F80" s="66">
        <v>23151</v>
      </c>
      <c r="G80" s="66">
        <v>23151</v>
      </c>
      <c r="H80" s="50">
        <v>34389</v>
      </c>
    </row>
    <row r="81" spans="1:8" ht="14.45" customHeight="1">
      <c r="A81" s="3"/>
      <c r="B81" s="45" t="s">
        <v>48</v>
      </c>
      <c r="C81" s="46" t="s">
        <v>19</v>
      </c>
      <c r="D81" s="48">
        <v>0</v>
      </c>
      <c r="E81" s="49">
        <v>80</v>
      </c>
      <c r="F81" s="66">
        <v>200</v>
      </c>
      <c r="G81" s="66">
        <v>200</v>
      </c>
      <c r="H81" s="50">
        <v>200</v>
      </c>
    </row>
    <row r="82" spans="1:8" ht="14.45" customHeight="1">
      <c r="A82" s="3"/>
      <c r="B82" s="45" t="s">
        <v>49</v>
      </c>
      <c r="C82" s="46" t="s">
        <v>21</v>
      </c>
      <c r="D82" s="47">
        <v>0</v>
      </c>
      <c r="E82" s="175">
        <v>2563</v>
      </c>
      <c r="F82" s="176">
        <v>2671</v>
      </c>
      <c r="G82" s="176">
        <v>12671</v>
      </c>
      <c r="H82" s="10">
        <v>2671</v>
      </c>
    </row>
    <row r="83" spans="1:8" ht="14.45" customHeight="1">
      <c r="A83" s="3"/>
      <c r="B83" s="45" t="s">
        <v>240</v>
      </c>
      <c r="C83" s="46" t="s">
        <v>241</v>
      </c>
      <c r="D83" s="47">
        <v>0</v>
      </c>
      <c r="E83" s="47">
        <v>0</v>
      </c>
      <c r="F83" s="47">
        <v>0</v>
      </c>
      <c r="G83" s="47">
        <v>0</v>
      </c>
      <c r="H83" s="10">
        <v>54000</v>
      </c>
    </row>
    <row r="84" spans="1:8" ht="14.45" customHeight="1">
      <c r="A84" s="3" t="s">
        <v>12</v>
      </c>
      <c r="B84" s="4">
        <v>23</v>
      </c>
      <c r="C84" s="46" t="s">
        <v>46</v>
      </c>
      <c r="D84" s="58">
        <f>SUM(D80:D83)</f>
        <v>0</v>
      </c>
      <c r="E84" s="59">
        <f>SUM(E80:E83)</f>
        <v>25348</v>
      </c>
      <c r="F84" s="59">
        <f t="shared" ref="F84:G84" si="11">SUM(F80:F83)</f>
        <v>26022</v>
      </c>
      <c r="G84" s="59">
        <f t="shared" si="11"/>
        <v>36022</v>
      </c>
      <c r="H84" s="59">
        <v>91260</v>
      </c>
    </row>
    <row r="85" spans="1:8" ht="14.45" customHeight="1">
      <c r="A85" s="3" t="s">
        <v>12</v>
      </c>
      <c r="B85" s="60">
        <v>0.09</v>
      </c>
      <c r="C85" s="61" t="s">
        <v>119</v>
      </c>
      <c r="D85" s="58">
        <f t="shared" ref="D85:G86" si="12">D84</f>
        <v>0</v>
      </c>
      <c r="E85" s="59">
        <f t="shared" si="12"/>
        <v>25348</v>
      </c>
      <c r="F85" s="72">
        <f t="shared" si="12"/>
        <v>26022</v>
      </c>
      <c r="G85" s="72">
        <f t="shared" si="12"/>
        <v>36022</v>
      </c>
      <c r="H85" s="59">
        <v>91260</v>
      </c>
    </row>
    <row r="86" spans="1:8" ht="14.45" customHeight="1">
      <c r="A86" s="3" t="s">
        <v>12</v>
      </c>
      <c r="B86" s="64">
        <v>2052</v>
      </c>
      <c r="C86" s="61" t="s">
        <v>45</v>
      </c>
      <c r="D86" s="58">
        <f t="shared" si="12"/>
        <v>0</v>
      </c>
      <c r="E86" s="59">
        <f t="shared" si="12"/>
        <v>25348</v>
      </c>
      <c r="F86" s="72">
        <f t="shared" si="12"/>
        <v>26022</v>
      </c>
      <c r="G86" s="72">
        <f t="shared" si="12"/>
        <v>36022</v>
      </c>
      <c r="H86" s="59">
        <v>91260</v>
      </c>
    </row>
    <row r="87" spans="1:8">
      <c r="A87" s="3"/>
      <c r="B87" s="64"/>
      <c r="C87" s="61"/>
      <c r="D87" s="50"/>
      <c r="E87" s="50"/>
      <c r="F87" s="50"/>
      <c r="G87" s="50"/>
      <c r="H87" s="50"/>
    </row>
    <row r="88" spans="1:8" ht="14.45" customHeight="1">
      <c r="A88" s="3" t="s">
        <v>14</v>
      </c>
      <c r="B88" s="64">
        <v>2053</v>
      </c>
      <c r="C88" s="61" t="s">
        <v>4</v>
      </c>
      <c r="D88" s="13"/>
      <c r="E88" s="13"/>
      <c r="F88" s="13"/>
      <c r="G88" s="13"/>
      <c r="H88" s="13"/>
    </row>
    <row r="89" spans="1:8" ht="14.45" customHeight="1">
      <c r="A89" s="3"/>
      <c r="B89" s="60">
        <v>9.2999999999999999E-2</v>
      </c>
      <c r="C89" s="61" t="s">
        <v>50</v>
      </c>
      <c r="D89" s="13"/>
      <c r="E89" s="13"/>
      <c r="F89" s="13"/>
      <c r="G89" s="13"/>
      <c r="H89" s="13"/>
    </row>
    <row r="90" spans="1:8" ht="14.45" customHeight="1">
      <c r="A90" s="3"/>
      <c r="B90" s="68">
        <v>0.45</v>
      </c>
      <c r="C90" s="46" t="s">
        <v>25</v>
      </c>
      <c r="D90" s="13"/>
      <c r="E90" s="13"/>
      <c r="F90" s="13"/>
      <c r="G90" s="13"/>
      <c r="H90" s="13"/>
    </row>
    <row r="91" spans="1:8" ht="14.45" customHeight="1">
      <c r="A91" s="3"/>
      <c r="B91" s="45" t="s">
        <v>51</v>
      </c>
      <c r="C91" s="46" t="s">
        <v>52</v>
      </c>
      <c r="D91" s="47">
        <v>0</v>
      </c>
      <c r="E91" s="175">
        <v>26948</v>
      </c>
      <c r="F91" s="176">
        <v>36110</v>
      </c>
      <c r="G91" s="176">
        <v>36110</v>
      </c>
      <c r="H91" s="10">
        <v>34567</v>
      </c>
    </row>
    <row r="92" spans="1:8" ht="14.45" customHeight="1">
      <c r="A92" s="3"/>
      <c r="B92" s="45" t="s">
        <v>53</v>
      </c>
      <c r="C92" s="46" t="s">
        <v>19</v>
      </c>
      <c r="D92" s="47">
        <v>0</v>
      </c>
      <c r="E92" s="175">
        <v>150</v>
      </c>
      <c r="F92" s="176">
        <v>250</v>
      </c>
      <c r="G92" s="176">
        <v>250</v>
      </c>
      <c r="H92" s="10">
        <v>250</v>
      </c>
    </row>
    <row r="93" spans="1:8" ht="14.45" customHeight="1">
      <c r="A93" s="3"/>
      <c r="B93" s="45" t="s">
        <v>54</v>
      </c>
      <c r="C93" s="46" t="s">
        <v>21</v>
      </c>
      <c r="D93" s="47">
        <v>0</v>
      </c>
      <c r="E93" s="175">
        <v>3860</v>
      </c>
      <c r="F93" s="176">
        <v>2317</v>
      </c>
      <c r="G93" s="176">
        <v>2317</v>
      </c>
      <c r="H93" s="10">
        <v>2317</v>
      </c>
    </row>
    <row r="94" spans="1:8" ht="14.45" customHeight="1">
      <c r="A94" s="3"/>
      <c r="B94" s="45" t="s">
        <v>55</v>
      </c>
      <c r="C94" s="46" t="s">
        <v>56</v>
      </c>
      <c r="D94" s="47">
        <v>0</v>
      </c>
      <c r="E94" s="47">
        <v>0</v>
      </c>
      <c r="F94" s="176">
        <v>45</v>
      </c>
      <c r="G94" s="176">
        <v>45</v>
      </c>
      <c r="H94" s="10">
        <v>45</v>
      </c>
    </row>
    <row r="95" spans="1:8" ht="14.45" customHeight="1">
      <c r="A95" s="3"/>
      <c r="B95" s="45" t="s">
        <v>112</v>
      </c>
      <c r="C95" s="46" t="s">
        <v>125</v>
      </c>
      <c r="D95" s="47">
        <v>0</v>
      </c>
      <c r="E95" s="47">
        <v>0</v>
      </c>
      <c r="F95" s="176">
        <v>163</v>
      </c>
      <c r="G95" s="176">
        <v>163</v>
      </c>
      <c r="H95" s="10">
        <v>163</v>
      </c>
    </row>
    <row r="96" spans="1:8" ht="14.45" customHeight="1">
      <c r="A96" s="3" t="s">
        <v>12</v>
      </c>
      <c r="B96" s="68">
        <v>0.45</v>
      </c>
      <c r="C96" s="46" t="s">
        <v>25</v>
      </c>
      <c r="D96" s="58">
        <f t="shared" ref="D96:G96" si="13">SUM(D91:D95)</f>
        <v>0</v>
      </c>
      <c r="E96" s="59">
        <f t="shared" si="13"/>
        <v>30958</v>
      </c>
      <c r="F96" s="72">
        <f t="shared" si="13"/>
        <v>38885</v>
      </c>
      <c r="G96" s="72">
        <f t="shared" si="13"/>
        <v>38885</v>
      </c>
      <c r="H96" s="59">
        <v>37342</v>
      </c>
    </row>
    <row r="97" spans="1:8">
      <c r="A97" s="3"/>
      <c r="B97" s="69"/>
      <c r="C97" s="46"/>
      <c r="D97" s="50"/>
      <c r="E97" s="50"/>
      <c r="F97" s="50"/>
      <c r="G97" s="50"/>
      <c r="H97" s="50"/>
    </row>
    <row r="98" spans="1:8" ht="14.45" customHeight="1">
      <c r="A98" s="3"/>
      <c r="B98" s="68">
        <v>0.46</v>
      </c>
      <c r="C98" s="46" t="s">
        <v>29</v>
      </c>
      <c r="D98" s="13"/>
      <c r="E98" s="13"/>
      <c r="F98" s="13"/>
      <c r="G98" s="13"/>
      <c r="H98" s="13"/>
    </row>
    <row r="99" spans="1:8" ht="14.45" customHeight="1">
      <c r="A99" s="3"/>
      <c r="B99" s="45" t="s">
        <v>57</v>
      </c>
      <c r="C99" s="46" t="s">
        <v>52</v>
      </c>
      <c r="D99" s="47">
        <v>0</v>
      </c>
      <c r="E99" s="175">
        <v>17678</v>
      </c>
      <c r="F99" s="176">
        <v>19493</v>
      </c>
      <c r="G99" s="176">
        <v>19493</v>
      </c>
      <c r="H99" s="10">
        <v>18125</v>
      </c>
    </row>
    <row r="100" spans="1:8" ht="14.45" customHeight="1">
      <c r="A100" s="3"/>
      <c r="B100" s="45" t="s">
        <v>58</v>
      </c>
      <c r="C100" s="46" t="s">
        <v>19</v>
      </c>
      <c r="D100" s="47">
        <v>0</v>
      </c>
      <c r="E100" s="175">
        <v>353</v>
      </c>
      <c r="F100" s="176">
        <v>350</v>
      </c>
      <c r="G100" s="176">
        <v>350</v>
      </c>
      <c r="H100" s="10">
        <v>350</v>
      </c>
    </row>
    <row r="101" spans="1:8" ht="14.45" customHeight="1">
      <c r="A101" s="3"/>
      <c r="B101" s="45" t="s">
        <v>59</v>
      </c>
      <c r="C101" s="46" t="s">
        <v>21</v>
      </c>
      <c r="D101" s="47">
        <v>0</v>
      </c>
      <c r="E101" s="175">
        <v>2076</v>
      </c>
      <c r="F101" s="176">
        <v>2077</v>
      </c>
      <c r="G101" s="176">
        <v>2077</v>
      </c>
      <c r="H101" s="10">
        <v>2077</v>
      </c>
    </row>
    <row r="102" spans="1:8" ht="14.45" customHeight="1">
      <c r="A102" s="3"/>
      <c r="B102" s="45" t="s">
        <v>60</v>
      </c>
      <c r="C102" s="46" t="s">
        <v>56</v>
      </c>
      <c r="D102" s="48">
        <v>0</v>
      </c>
      <c r="E102" s="49">
        <v>26</v>
      </c>
      <c r="F102" s="66">
        <v>26</v>
      </c>
      <c r="G102" s="66">
        <v>26</v>
      </c>
      <c r="H102" s="50">
        <v>26</v>
      </c>
    </row>
    <row r="103" spans="1:8" ht="14.45" customHeight="1">
      <c r="A103" s="3"/>
      <c r="B103" s="45" t="s">
        <v>113</v>
      </c>
      <c r="C103" s="46" t="s">
        <v>125</v>
      </c>
      <c r="D103" s="48">
        <v>0</v>
      </c>
      <c r="E103" s="49">
        <v>101</v>
      </c>
      <c r="F103" s="66">
        <v>100</v>
      </c>
      <c r="G103" s="66">
        <v>100</v>
      </c>
      <c r="H103" s="50">
        <v>100</v>
      </c>
    </row>
    <row r="104" spans="1:8" ht="14.45" customHeight="1">
      <c r="A104" s="3" t="s">
        <v>12</v>
      </c>
      <c r="B104" s="68">
        <v>0.46</v>
      </c>
      <c r="C104" s="46" t="s">
        <v>29</v>
      </c>
      <c r="D104" s="58">
        <f t="shared" ref="D104:G104" si="14">SUM(D99:D103)</f>
        <v>0</v>
      </c>
      <c r="E104" s="59">
        <f t="shared" si="14"/>
        <v>20234</v>
      </c>
      <c r="F104" s="72">
        <f t="shared" si="14"/>
        <v>22046</v>
      </c>
      <c r="G104" s="72">
        <f t="shared" si="14"/>
        <v>22046</v>
      </c>
      <c r="H104" s="59">
        <v>20678</v>
      </c>
    </row>
    <row r="105" spans="1:8">
      <c r="A105" s="3"/>
      <c r="B105" s="69"/>
      <c r="C105" s="46"/>
      <c r="D105" s="50"/>
      <c r="E105" s="50"/>
      <c r="F105" s="50"/>
      <c r="G105" s="50"/>
      <c r="H105" s="50"/>
    </row>
    <row r="106" spans="1:8" ht="14.45" customHeight="1">
      <c r="A106" s="3"/>
      <c r="B106" s="68">
        <v>0.47</v>
      </c>
      <c r="C106" s="46" t="s">
        <v>33</v>
      </c>
      <c r="D106" s="62"/>
      <c r="E106" s="62"/>
      <c r="F106" s="62"/>
      <c r="G106" s="62"/>
      <c r="H106" s="50"/>
    </row>
    <row r="107" spans="1:8" ht="14.45" customHeight="1">
      <c r="A107" s="3"/>
      <c r="B107" s="45" t="s">
        <v>61</v>
      </c>
      <c r="C107" s="46" t="s">
        <v>52</v>
      </c>
      <c r="D107" s="48">
        <v>0</v>
      </c>
      <c r="E107" s="49">
        <v>13094</v>
      </c>
      <c r="F107" s="66">
        <v>18259</v>
      </c>
      <c r="G107" s="66">
        <v>18259</v>
      </c>
      <c r="H107" s="50">
        <v>20689</v>
      </c>
    </row>
    <row r="108" spans="1:8" ht="14.45" customHeight="1">
      <c r="A108" s="3"/>
      <c r="B108" s="45" t="s">
        <v>62</v>
      </c>
      <c r="C108" s="46" t="s">
        <v>19</v>
      </c>
      <c r="D108" s="48">
        <v>0</v>
      </c>
      <c r="E108" s="66">
        <v>247</v>
      </c>
      <c r="F108" s="66">
        <v>247</v>
      </c>
      <c r="G108" s="66">
        <v>247</v>
      </c>
      <c r="H108" s="50">
        <v>247</v>
      </c>
    </row>
    <row r="109" spans="1:8" ht="14.45" customHeight="1">
      <c r="A109" s="3"/>
      <c r="B109" s="45" t="s">
        <v>63</v>
      </c>
      <c r="C109" s="46" t="s">
        <v>21</v>
      </c>
      <c r="D109" s="48">
        <v>0</v>
      </c>
      <c r="E109" s="49">
        <v>1673</v>
      </c>
      <c r="F109" s="66">
        <v>3123</v>
      </c>
      <c r="G109" s="66">
        <v>3123</v>
      </c>
      <c r="H109" s="50">
        <v>1673</v>
      </c>
    </row>
    <row r="110" spans="1:8" ht="14.45" customHeight="1">
      <c r="A110" s="55"/>
      <c r="B110" s="164" t="s">
        <v>215</v>
      </c>
      <c r="C110" s="65" t="s">
        <v>134</v>
      </c>
      <c r="D110" s="51">
        <v>0</v>
      </c>
      <c r="E110" s="52">
        <v>55</v>
      </c>
      <c r="F110" s="52">
        <v>55</v>
      </c>
      <c r="G110" s="52">
        <v>55</v>
      </c>
      <c r="H110" s="63">
        <v>55</v>
      </c>
    </row>
    <row r="111" spans="1:8" ht="14.45" customHeight="1">
      <c r="A111" s="3"/>
      <c r="B111" s="45" t="s">
        <v>64</v>
      </c>
      <c r="C111" s="46" t="s">
        <v>56</v>
      </c>
      <c r="D111" s="48">
        <v>0</v>
      </c>
      <c r="E111" s="49">
        <v>30</v>
      </c>
      <c r="F111" s="66">
        <v>30</v>
      </c>
      <c r="G111" s="66">
        <v>30</v>
      </c>
      <c r="H111" s="50">
        <v>30</v>
      </c>
    </row>
    <row r="112" spans="1:8" ht="15.6" customHeight="1">
      <c r="A112" s="3"/>
      <c r="B112" s="45" t="s">
        <v>114</v>
      </c>
      <c r="C112" s="46" t="s">
        <v>125</v>
      </c>
      <c r="D112" s="48">
        <v>0</v>
      </c>
      <c r="E112" s="49">
        <v>60</v>
      </c>
      <c r="F112" s="176">
        <v>60</v>
      </c>
      <c r="G112" s="176">
        <v>60</v>
      </c>
      <c r="H112" s="50">
        <v>60</v>
      </c>
    </row>
    <row r="113" spans="1:8" ht="15.6" customHeight="1">
      <c r="A113" s="3" t="s">
        <v>12</v>
      </c>
      <c r="B113" s="68">
        <v>0.47</v>
      </c>
      <c r="C113" s="46" t="s">
        <v>33</v>
      </c>
      <c r="D113" s="58">
        <f t="shared" ref="D113:G113" si="15">SUM(D107:D112)</f>
        <v>0</v>
      </c>
      <c r="E113" s="59">
        <f t="shared" si="15"/>
        <v>15159</v>
      </c>
      <c r="F113" s="72">
        <f t="shared" si="15"/>
        <v>21774</v>
      </c>
      <c r="G113" s="72">
        <f t="shared" si="15"/>
        <v>21774</v>
      </c>
      <c r="H113" s="59">
        <v>22754</v>
      </c>
    </row>
    <row r="114" spans="1:8" ht="13.9" customHeight="1">
      <c r="A114" s="3"/>
      <c r="B114" s="4"/>
      <c r="C114" s="46"/>
      <c r="D114" s="50"/>
      <c r="E114" s="50"/>
      <c r="F114" s="50"/>
      <c r="G114" s="50"/>
      <c r="H114" s="50"/>
    </row>
    <row r="115" spans="1:8" ht="15" customHeight="1">
      <c r="A115" s="3"/>
      <c r="B115" s="68">
        <v>0.48</v>
      </c>
      <c r="C115" s="46" t="s">
        <v>37</v>
      </c>
      <c r="D115" s="13"/>
      <c r="E115" s="13"/>
      <c r="F115" s="13"/>
      <c r="G115" s="13"/>
      <c r="H115" s="13"/>
    </row>
    <row r="116" spans="1:8" ht="15" customHeight="1">
      <c r="A116" s="3"/>
      <c r="B116" s="45" t="s">
        <v>65</v>
      </c>
      <c r="C116" s="46" t="s">
        <v>52</v>
      </c>
      <c r="D116" s="48">
        <v>0</v>
      </c>
      <c r="E116" s="49">
        <v>20669</v>
      </c>
      <c r="F116" s="66">
        <v>20972</v>
      </c>
      <c r="G116" s="66">
        <v>20972</v>
      </c>
      <c r="H116" s="50">
        <v>33867</v>
      </c>
    </row>
    <row r="117" spans="1:8" ht="15" customHeight="1">
      <c r="A117" s="3"/>
      <c r="B117" s="45" t="s">
        <v>66</v>
      </c>
      <c r="C117" s="46" t="s">
        <v>19</v>
      </c>
      <c r="D117" s="48">
        <v>0</v>
      </c>
      <c r="E117" s="49">
        <v>441</v>
      </c>
      <c r="F117" s="66">
        <v>441</v>
      </c>
      <c r="G117" s="66">
        <v>441</v>
      </c>
      <c r="H117" s="50">
        <v>441</v>
      </c>
    </row>
    <row r="118" spans="1:8" ht="15" customHeight="1">
      <c r="A118" s="3"/>
      <c r="B118" s="45" t="s">
        <v>67</v>
      </c>
      <c r="C118" s="46" t="s">
        <v>21</v>
      </c>
      <c r="D118" s="48">
        <v>0</v>
      </c>
      <c r="E118" s="49">
        <v>1876</v>
      </c>
      <c r="F118" s="66">
        <v>1876</v>
      </c>
      <c r="G118" s="66">
        <v>1876</v>
      </c>
      <c r="H118" s="50">
        <v>1876</v>
      </c>
    </row>
    <row r="119" spans="1:8" ht="15" customHeight="1">
      <c r="A119" s="3"/>
      <c r="B119" s="45" t="s">
        <v>68</v>
      </c>
      <c r="C119" s="46" t="s">
        <v>56</v>
      </c>
      <c r="D119" s="47">
        <v>0</v>
      </c>
      <c r="E119" s="175">
        <v>45</v>
      </c>
      <c r="F119" s="176">
        <v>45</v>
      </c>
      <c r="G119" s="176">
        <v>45</v>
      </c>
      <c r="H119" s="10">
        <v>45</v>
      </c>
    </row>
    <row r="120" spans="1:8" ht="15" customHeight="1">
      <c r="A120" s="3"/>
      <c r="B120" s="45" t="s">
        <v>115</v>
      </c>
      <c r="C120" s="46" t="s">
        <v>242</v>
      </c>
      <c r="D120" s="47">
        <v>0</v>
      </c>
      <c r="E120" s="175">
        <v>218</v>
      </c>
      <c r="F120" s="176">
        <v>218</v>
      </c>
      <c r="G120" s="176">
        <v>218</v>
      </c>
      <c r="H120" s="10">
        <v>218</v>
      </c>
    </row>
    <row r="121" spans="1:8" ht="15" customHeight="1">
      <c r="A121" s="3" t="s">
        <v>12</v>
      </c>
      <c r="B121" s="68">
        <v>0.48</v>
      </c>
      <c r="C121" s="46" t="s">
        <v>37</v>
      </c>
      <c r="D121" s="58">
        <f t="shared" ref="D121:G121" si="16">SUM(D116:D120)</f>
        <v>0</v>
      </c>
      <c r="E121" s="59">
        <f t="shared" si="16"/>
        <v>23249</v>
      </c>
      <c r="F121" s="72">
        <f t="shared" si="16"/>
        <v>23552</v>
      </c>
      <c r="G121" s="72">
        <f t="shared" si="16"/>
        <v>23552</v>
      </c>
      <c r="H121" s="59">
        <v>36447</v>
      </c>
    </row>
    <row r="122" spans="1:8" ht="15" customHeight="1">
      <c r="A122" s="3" t="s">
        <v>12</v>
      </c>
      <c r="B122" s="60">
        <v>9.2999999999999999E-2</v>
      </c>
      <c r="C122" s="61" t="s">
        <v>50</v>
      </c>
      <c r="D122" s="58">
        <f t="shared" ref="D122:G122" si="17">D121+D113+D104+D96</f>
        <v>0</v>
      </c>
      <c r="E122" s="59">
        <f t="shared" si="17"/>
        <v>89600</v>
      </c>
      <c r="F122" s="72">
        <f t="shared" si="17"/>
        <v>106257</v>
      </c>
      <c r="G122" s="72">
        <f t="shared" si="17"/>
        <v>106257</v>
      </c>
      <c r="H122" s="59">
        <v>117221</v>
      </c>
    </row>
    <row r="123" spans="1:8" ht="15.6" customHeight="1">
      <c r="A123" s="3"/>
      <c r="B123" s="70"/>
      <c r="C123" s="61"/>
      <c r="D123" s="50"/>
      <c r="E123" s="50"/>
      <c r="F123" s="50"/>
      <c r="G123" s="50"/>
      <c r="H123" s="50"/>
    </row>
    <row r="124" spans="1:8" ht="15" customHeight="1">
      <c r="A124" s="3"/>
      <c r="B124" s="60">
        <v>9.4E-2</v>
      </c>
      <c r="C124" s="61" t="s">
        <v>92</v>
      </c>
      <c r="D124" s="13"/>
      <c r="E124" s="13"/>
      <c r="F124" s="13"/>
      <c r="G124" s="13"/>
      <c r="H124" s="13"/>
    </row>
    <row r="125" spans="1:8" ht="15" customHeight="1">
      <c r="A125" s="3"/>
      <c r="B125" s="4">
        <v>60</v>
      </c>
      <c r="C125" s="46" t="s">
        <v>69</v>
      </c>
      <c r="D125" s="13"/>
      <c r="E125" s="13"/>
      <c r="F125" s="13"/>
      <c r="G125" s="13"/>
      <c r="H125" s="13"/>
    </row>
    <row r="126" spans="1:8" ht="15" customHeight="1">
      <c r="A126" s="3"/>
      <c r="B126" s="4">
        <v>50</v>
      </c>
      <c r="C126" s="46" t="s">
        <v>70</v>
      </c>
      <c r="D126" s="13"/>
      <c r="E126" s="13"/>
      <c r="F126" s="13"/>
      <c r="G126" s="13"/>
      <c r="H126" s="13"/>
    </row>
    <row r="127" spans="1:8" ht="15" customHeight="1">
      <c r="A127" s="3"/>
      <c r="B127" s="45" t="s">
        <v>71</v>
      </c>
      <c r="C127" s="46" t="s">
        <v>52</v>
      </c>
      <c r="D127" s="47">
        <v>0</v>
      </c>
      <c r="E127" s="175">
        <v>14174</v>
      </c>
      <c r="F127" s="176">
        <v>20226</v>
      </c>
      <c r="G127" s="176">
        <v>20226</v>
      </c>
      <c r="H127" s="10">
        <v>17409</v>
      </c>
    </row>
    <row r="128" spans="1:8" ht="15" customHeight="1">
      <c r="A128" s="3"/>
      <c r="B128" s="45" t="s">
        <v>72</v>
      </c>
      <c r="C128" s="46" t="s">
        <v>19</v>
      </c>
      <c r="D128" s="47">
        <v>0</v>
      </c>
      <c r="E128" s="175">
        <v>100</v>
      </c>
      <c r="F128" s="176">
        <v>100</v>
      </c>
      <c r="G128" s="176">
        <v>100</v>
      </c>
      <c r="H128" s="10">
        <v>100</v>
      </c>
    </row>
    <row r="129" spans="1:8" ht="15" customHeight="1">
      <c r="A129" s="3"/>
      <c r="B129" s="45" t="s">
        <v>73</v>
      </c>
      <c r="C129" s="46" t="s">
        <v>21</v>
      </c>
      <c r="D129" s="47">
        <v>0</v>
      </c>
      <c r="E129" s="175">
        <v>627</v>
      </c>
      <c r="F129" s="176">
        <v>484</v>
      </c>
      <c r="G129" s="176">
        <v>484</v>
      </c>
      <c r="H129" s="10">
        <v>484</v>
      </c>
    </row>
    <row r="130" spans="1:8" ht="15" customHeight="1">
      <c r="A130" s="3" t="s">
        <v>12</v>
      </c>
      <c r="B130" s="4">
        <v>50</v>
      </c>
      <c r="C130" s="46" t="s">
        <v>70</v>
      </c>
      <c r="D130" s="58">
        <f t="shared" ref="D130:G130" si="18">SUM(D127:D129)</f>
        <v>0</v>
      </c>
      <c r="E130" s="59">
        <f t="shared" si="18"/>
        <v>14901</v>
      </c>
      <c r="F130" s="72">
        <f t="shared" si="18"/>
        <v>20810</v>
      </c>
      <c r="G130" s="72">
        <f t="shared" si="18"/>
        <v>20810</v>
      </c>
      <c r="H130" s="59">
        <v>17993</v>
      </c>
    </row>
    <row r="131" spans="1:8" ht="15.6" customHeight="1">
      <c r="A131" s="3"/>
      <c r="B131" s="4"/>
      <c r="C131" s="46"/>
      <c r="D131" s="50"/>
      <c r="E131" s="50"/>
      <c r="F131" s="50"/>
      <c r="G131" s="50"/>
      <c r="H131" s="50"/>
    </row>
    <row r="132" spans="1:8" ht="15" customHeight="1">
      <c r="A132" s="3"/>
      <c r="B132" s="4">
        <v>51</v>
      </c>
      <c r="C132" s="46" t="s">
        <v>74</v>
      </c>
      <c r="D132" s="13"/>
      <c r="E132" s="13"/>
      <c r="F132" s="13"/>
      <c r="G132" s="13"/>
      <c r="H132" s="13"/>
    </row>
    <row r="133" spans="1:8" ht="15" customHeight="1">
      <c r="A133" s="3"/>
      <c r="B133" s="45" t="s">
        <v>75</v>
      </c>
      <c r="C133" s="46" t="s">
        <v>52</v>
      </c>
      <c r="D133" s="47">
        <v>0</v>
      </c>
      <c r="E133" s="175">
        <v>8925</v>
      </c>
      <c r="F133" s="176">
        <v>12526</v>
      </c>
      <c r="G133" s="176">
        <v>12526</v>
      </c>
      <c r="H133" s="10">
        <v>10803</v>
      </c>
    </row>
    <row r="134" spans="1:8" ht="15" customHeight="1">
      <c r="A134" s="3"/>
      <c r="B134" s="45" t="s">
        <v>76</v>
      </c>
      <c r="C134" s="46" t="s">
        <v>19</v>
      </c>
      <c r="D134" s="47">
        <v>0</v>
      </c>
      <c r="E134" s="175">
        <v>100</v>
      </c>
      <c r="F134" s="176">
        <v>100</v>
      </c>
      <c r="G134" s="176">
        <v>100</v>
      </c>
      <c r="H134" s="10">
        <v>100</v>
      </c>
    </row>
    <row r="135" spans="1:8" ht="15" customHeight="1">
      <c r="A135" s="3"/>
      <c r="B135" s="45" t="s">
        <v>77</v>
      </c>
      <c r="C135" s="46" t="s">
        <v>21</v>
      </c>
      <c r="D135" s="47">
        <v>0</v>
      </c>
      <c r="E135" s="175">
        <v>464</v>
      </c>
      <c r="F135" s="176">
        <v>464</v>
      </c>
      <c r="G135" s="176">
        <v>464</v>
      </c>
      <c r="H135" s="10">
        <v>464</v>
      </c>
    </row>
    <row r="136" spans="1:8" ht="15" customHeight="1">
      <c r="A136" s="3" t="s">
        <v>12</v>
      </c>
      <c r="B136" s="4">
        <v>51</v>
      </c>
      <c r="C136" s="46" t="s">
        <v>74</v>
      </c>
      <c r="D136" s="58">
        <f t="shared" ref="D136:G136" si="19">SUM(D133:D135)</f>
        <v>0</v>
      </c>
      <c r="E136" s="59">
        <f t="shared" si="19"/>
        <v>9489</v>
      </c>
      <c r="F136" s="72">
        <f t="shared" si="19"/>
        <v>13090</v>
      </c>
      <c r="G136" s="72">
        <f t="shared" si="19"/>
        <v>13090</v>
      </c>
      <c r="H136" s="59">
        <v>11367</v>
      </c>
    </row>
    <row r="137" spans="1:8" ht="15.6" customHeight="1">
      <c r="A137" s="3"/>
      <c r="B137" s="4"/>
      <c r="C137" s="46"/>
      <c r="D137" s="50"/>
      <c r="E137" s="50"/>
      <c r="F137" s="50"/>
      <c r="G137" s="50"/>
      <c r="H137" s="50"/>
    </row>
    <row r="138" spans="1:8" ht="15" customHeight="1">
      <c r="A138" s="3"/>
      <c r="B138" s="4">
        <v>52</v>
      </c>
      <c r="C138" s="46" t="s">
        <v>82</v>
      </c>
      <c r="D138" s="13"/>
      <c r="E138" s="13"/>
      <c r="F138" s="13"/>
      <c r="G138" s="13"/>
      <c r="H138" s="13"/>
    </row>
    <row r="139" spans="1:8" ht="15" customHeight="1">
      <c r="A139" s="3"/>
      <c r="B139" s="45" t="s">
        <v>78</v>
      </c>
      <c r="C139" s="46" t="s">
        <v>52</v>
      </c>
      <c r="D139" s="48">
        <v>0</v>
      </c>
      <c r="E139" s="49">
        <v>13511</v>
      </c>
      <c r="F139" s="66">
        <v>14792</v>
      </c>
      <c r="G139" s="66">
        <v>14792</v>
      </c>
      <c r="H139" s="50">
        <v>13616</v>
      </c>
    </row>
    <row r="140" spans="1:8" ht="15" customHeight="1">
      <c r="A140" s="3"/>
      <c r="B140" s="45" t="s">
        <v>79</v>
      </c>
      <c r="C140" s="46" t="s">
        <v>19</v>
      </c>
      <c r="D140" s="48">
        <v>0</v>
      </c>
      <c r="E140" s="49">
        <v>100</v>
      </c>
      <c r="F140" s="66">
        <v>100</v>
      </c>
      <c r="G140" s="66">
        <v>100</v>
      </c>
      <c r="H140" s="50">
        <v>100</v>
      </c>
    </row>
    <row r="141" spans="1:8" ht="15" customHeight="1">
      <c r="A141" s="3"/>
      <c r="B141" s="45" t="s">
        <v>80</v>
      </c>
      <c r="C141" s="46" t="s">
        <v>21</v>
      </c>
      <c r="D141" s="48">
        <v>0</v>
      </c>
      <c r="E141" s="49">
        <v>471</v>
      </c>
      <c r="F141" s="66">
        <v>436</v>
      </c>
      <c r="G141" s="66">
        <v>436</v>
      </c>
      <c r="H141" s="50">
        <v>436</v>
      </c>
    </row>
    <row r="142" spans="1:8" ht="15" customHeight="1">
      <c r="A142" s="3"/>
      <c r="B142" s="45" t="s">
        <v>81</v>
      </c>
      <c r="C142" s="46" t="s">
        <v>134</v>
      </c>
      <c r="D142" s="48">
        <v>0</v>
      </c>
      <c r="E142" s="48">
        <v>0</v>
      </c>
      <c r="F142" s="66">
        <v>35</v>
      </c>
      <c r="G142" s="66">
        <v>35</v>
      </c>
      <c r="H142" s="50">
        <v>35</v>
      </c>
    </row>
    <row r="143" spans="1:8" ht="15" customHeight="1">
      <c r="A143" s="55" t="s">
        <v>12</v>
      </c>
      <c r="B143" s="71">
        <v>52</v>
      </c>
      <c r="C143" s="65" t="s">
        <v>82</v>
      </c>
      <c r="D143" s="58">
        <f t="shared" ref="D143:G143" si="20">SUM(D139:D142)</f>
        <v>0</v>
      </c>
      <c r="E143" s="59">
        <f t="shared" si="20"/>
        <v>14082</v>
      </c>
      <c r="F143" s="72">
        <f t="shared" si="20"/>
        <v>15363</v>
      </c>
      <c r="G143" s="72">
        <f t="shared" si="20"/>
        <v>15363</v>
      </c>
      <c r="H143" s="59">
        <v>14187</v>
      </c>
    </row>
    <row r="144" spans="1:8" ht="4.1500000000000004" customHeight="1">
      <c r="A144" s="3"/>
      <c r="B144" s="4"/>
      <c r="C144" s="46"/>
      <c r="D144" s="50"/>
      <c r="E144" s="50"/>
      <c r="F144" s="50"/>
      <c r="G144" s="50"/>
      <c r="H144" s="50"/>
    </row>
    <row r="145" spans="1:8" ht="14.45" customHeight="1">
      <c r="A145" s="3"/>
      <c r="B145" s="4">
        <v>55</v>
      </c>
      <c r="C145" s="46" t="s">
        <v>83</v>
      </c>
      <c r="D145" s="13"/>
      <c r="E145" s="13"/>
      <c r="F145" s="13"/>
      <c r="G145" s="13"/>
      <c r="H145" s="13"/>
    </row>
    <row r="146" spans="1:8" ht="14.45" customHeight="1">
      <c r="A146" s="3"/>
      <c r="B146" s="45" t="s">
        <v>84</v>
      </c>
      <c r="C146" s="46" t="s">
        <v>52</v>
      </c>
      <c r="D146" s="47">
        <v>0</v>
      </c>
      <c r="E146" s="175">
        <v>6680</v>
      </c>
      <c r="F146" s="176">
        <v>8510</v>
      </c>
      <c r="G146" s="176">
        <v>8510</v>
      </c>
      <c r="H146" s="10">
        <v>9081</v>
      </c>
    </row>
    <row r="147" spans="1:8" ht="14.45" customHeight="1">
      <c r="A147" s="3"/>
      <c r="B147" s="45" t="s">
        <v>85</v>
      </c>
      <c r="C147" s="46" t="s">
        <v>19</v>
      </c>
      <c r="D147" s="47">
        <v>0</v>
      </c>
      <c r="E147" s="175">
        <v>100</v>
      </c>
      <c r="F147" s="176">
        <v>100</v>
      </c>
      <c r="G147" s="176">
        <v>100</v>
      </c>
      <c r="H147" s="10">
        <v>100</v>
      </c>
    </row>
    <row r="148" spans="1:8" ht="14.45" customHeight="1">
      <c r="A148" s="3"/>
      <c r="B148" s="45" t="s">
        <v>86</v>
      </c>
      <c r="C148" s="46" t="s">
        <v>21</v>
      </c>
      <c r="D148" s="47">
        <v>0</v>
      </c>
      <c r="E148" s="175">
        <v>477</v>
      </c>
      <c r="F148" s="176">
        <v>477</v>
      </c>
      <c r="G148" s="176">
        <v>477</v>
      </c>
      <c r="H148" s="10">
        <v>477</v>
      </c>
    </row>
    <row r="149" spans="1:8" ht="14.45" customHeight="1">
      <c r="A149" s="3" t="s">
        <v>12</v>
      </c>
      <c r="B149" s="4">
        <v>55</v>
      </c>
      <c r="C149" s="46" t="s">
        <v>83</v>
      </c>
      <c r="D149" s="58">
        <f t="shared" ref="D149:G149" si="21">SUM(D146:D148)</f>
        <v>0</v>
      </c>
      <c r="E149" s="59">
        <f t="shared" si="21"/>
        <v>7257</v>
      </c>
      <c r="F149" s="72">
        <f t="shared" si="21"/>
        <v>9087</v>
      </c>
      <c r="G149" s="72">
        <f t="shared" si="21"/>
        <v>9087</v>
      </c>
      <c r="H149" s="59">
        <v>9658</v>
      </c>
    </row>
    <row r="150" spans="1:8" ht="10.9" customHeight="1">
      <c r="A150" s="3"/>
      <c r="B150" s="4"/>
      <c r="C150" s="46"/>
      <c r="D150" s="50"/>
      <c r="E150" s="50"/>
      <c r="F150" s="50"/>
      <c r="G150" s="50"/>
      <c r="H150" s="50"/>
    </row>
    <row r="151" spans="1:8" ht="14.45" customHeight="1">
      <c r="A151" s="3"/>
      <c r="B151" s="4">
        <v>57</v>
      </c>
      <c r="C151" s="46" t="s">
        <v>87</v>
      </c>
      <c r="D151" s="13"/>
      <c r="E151" s="13"/>
      <c r="F151" s="13"/>
      <c r="G151" s="13"/>
      <c r="H151" s="13"/>
    </row>
    <row r="152" spans="1:8" ht="14.45" customHeight="1">
      <c r="A152" s="3"/>
      <c r="B152" s="45" t="s">
        <v>88</v>
      </c>
      <c r="C152" s="46" t="s">
        <v>52</v>
      </c>
      <c r="D152" s="47">
        <v>0</v>
      </c>
      <c r="E152" s="175">
        <v>12607</v>
      </c>
      <c r="F152" s="176">
        <v>13515</v>
      </c>
      <c r="G152" s="176">
        <v>13515</v>
      </c>
      <c r="H152" s="10">
        <v>16263</v>
      </c>
    </row>
    <row r="153" spans="1:8" ht="14.45" customHeight="1">
      <c r="A153" s="3"/>
      <c r="B153" s="45" t="s">
        <v>89</v>
      </c>
      <c r="C153" s="46" t="s">
        <v>19</v>
      </c>
      <c r="D153" s="47">
        <v>0</v>
      </c>
      <c r="E153" s="175">
        <v>130</v>
      </c>
      <c r="F153" s="176">
        <v>147</v>
      </c>
      <c r="G153" s="176">
        <v>147</v>
      </c>
      <c r="H153" s="10">
        <v>147</v>
      </c>
    </row>
    <row r="154" spans="1:8" ht="14.45" customHeight="1">
      <c r="A154" s="3"/>
      <c r="B154" s="45" t="s">
        <v>90</v>
      </c>
      <c r="C154" s="46" t="s">
        <v>21</v>
      </c>
      <c r="D154" s="47">
        <v>0</v>
      </c>
      <c r="E154" s="175">
        <v>479</v>
      </c>
      <c r="F154" s="176">
        <v>484</v>
      </c>
      <c r="G154" s="176">
        <v>484</v>
      </c>
      <c r="H154" s="10">
        <v>484</v>
      </c>
    </row>
    <row r="155" spans="1:8" ht="14.45" customHeight="1">
      <c r="A155" s="3"/>
      <c r="B155" s="45" t="s">
        <v>91</v>
      </c>
      <c r="C155" s="46" t="s">
        <v>134</v>
      </c>
      <c r="D155" s="47">
        <v>0</v>
      </c>
      <c r="E155" s="175">
        <v>44</v>
      </c>
      <c r="F155" s="176">
        <v>44</v>
      </c>
      <c r="G155" s="176">
        <v>44</v>
      </c>
      <c r="H155" s="10">
        <v>44</v>
      </c>
    </row>
    <row r="156" spans="1:8" ht="14.45" customHeight="1">
      <c r="A156" s="3" t="s">
        <v>12</v>
      </c>
      <c r="B156" s="4">
        <v>57</v>
      </c>
      <c r="C156" s="46" t="s">
        <v>87</v>
      </c>
      <c r="D156" s="58">
        <f t="shared" ref="D156:G156" si="22">SUM(D152:D155)</f>
        <v>0</v>
      </c>
      <c r="E156" s="59">
        <f t="shared" si="22"/>
        <v>13260</v>
      </c>
      <c r="F156" s="72">
        <f t="shared" si="22"/>
        <v>14190</v>
      </c>
      <c r="G156" s="72">
        <f t="shared" si="22"/>
        <v>14190</v>
      </c>
      <c r="H156" s="59">
        <v>16938</v>
      </c>
    </row>
    <row r="157" spans="1:8" ht="10.9" customHeight="1">
      <c r="A157" s="3"/>
      <c r="B157" s="4"/>
      <c r="C157" s="46"/>
      <c r="D157" s="48"/>
      <c r="E157" s="49"/>
      <c r="F157" s="48"/>
      <c r="G157" s="48"/>
      <c r="H157" s="49"/>
    </row>
    <row r="158" spans="1:8" ht="14.45" customHeight="1">
      <c r="A158" s="3"/>
      <c r="B158" s="4">
        <v>58</v>
      </c>
      <c r="C158" s="46" t="s">
        <v>206</v>
      </c>
      <c r="D158" s="66"/>
      <c r="E158" s="49"/>
      <c r="F158" s="66"/>
      <c r="G158" s="66"/>
      <c r="H158" s="49"/>
    </row>
    <row r="159" spans="1:8" ht="14.45" customHeight="1">
      <c r="A159" s="3"/>
      <c r="B159" s="4" t="s">
        <v>185</v>
      </c>
      <c r="C159" s="46" t="s">
        <v>52</v>
      </c>
      <c r="D159" s="48">
        <v>0</v>
      </c>
      <c r="E159" s="66">
        <v>5958</v>
      </c>
      <c r="F159" s="66">
        <v>8823</v>
      </c>
      <c r="G159" s="66">
        <v>8823</v>
      </c>
      <c r="H159" s="66">
        <v>9061</v>
      </c>
    </row>
    <row r="160" spans="1:8" ht="14.45" customHeight="1">
      <c r="A160" s="3"/>
      <c r="B160" s="4" t="s">
        <v>186</v>
      </c>
      <c r="C160" s="46" t="s">
        <v>19</v>
      </c>
      <c r="D160" s="66">
        <v>100</v>
      </c>
      <c r="E160" s="48">
        <v>0</v>
      </c>
      <c r="F160" s="66">
        <v>100</v>
      </c>
      <c r="G160" s="66">
        <v>100</v>
      </c>
      <c r="H160" s="66">
        <v>100</v>
      </c>
    </row>
    <row r="161" spans="1:8" ht="14.45" customHeight="1">
      <c r="A161" s="3"/>
      <c r="B161" s="4" t="s">
        <v>187</v>
      </c>
      <c r="C161" s="46" t="s">
        <v>21</v>
      </c>
      <c r="D161" s="66">
        <v>450</v>
      </c>
      <c r="E161" s="48">
        <v>0</v>
      </c>
      <c r="F161" s="66">
        <v>650</v>
      </c>
      <c r="G161" s="66">
        <v>650</v>
      </c>
      <c r="H161" s="66">
        <v>650</v>
      </c>
    </row>
    <row r="162" spans="1:8" ht="14.45" customHeight="1">
      <c r="A162" s="3" t="s">
        <v>12</v>
      </c>
      <c r="B162" s="4">
        <v>58</v>
      </c>
      <c r="C162" s="46" t="s">
        <v>206</v>
      </c>
      <c r="D162" s="72">
        <f t="shared" ref="D162:G162" si="23">SUM(D159:D161)</f>
        <v>550</v>
      </c>
      <c r="E162" s="72">
        <f t="shared" si="23"/>
        <v>5958</v>
      </c>
      <c r="F162" s="72">
        <f t="shared" si="23"/>
        <v>9573</v>
      </c>
      <c r="G162" s="72">
        <f t="shared" si="23"/>
        <v>9573</v>
      </c>
      <c r="H162" s="72">
        <v>9811</v>
      </c>
    </row>
    <row r="163" spans="1:8" ht="10.9" customHeight="1">
      <c r="A163" s="3"/>
      <c r="B163" s="4"/>
      <c r="C163" s="46"/>
      <c r="D163" s="66"/>
      <c r="E163" s="49"/>
      <c r="F163" s="66"/>
      <c r="G163" s="66"/>
      <c r="H163" s="49"/>
    </row>
    <row r="164" spans="1:8" ht="14.45" customHeight="1">
      <c r="A164" s="3"/>
      <c r="B164" s="4">
        <v>59</v>
      </c>
      <c r="C164" s="46" t="s">
        <v>180</v>
      </c>
      <c r="D164" s="66"/>
      <c r="E164" s="49"/>
      <c r="F164" s="66"/>
      <c r="G164" s="66"/>
      <c r="H164" s="49"/>
    </row>
    <row r="165" spans="1:8" ht="14.45" customHeight="1">
      <c r="A165" s="3"/>
      <c r="B165" s="4" t="s">
        <v>188</v>
      </c>
      <c r="C165" s="46" t="s">
        <v>52</v>
      </c>
      <c r="D165" s="48">
        <v>0</v>
      </c>
      <c r="E165" s="66">
        <v>5798</v>
      </c>
      <c r="F165" s="66">
        <v>7206</v>
      </c>
      <c r="G165" s="66">
        <v>7206</v>
      </c>
      <c r="H165" s="66">
        <v>8414</v>
      </c>
    </row>
    <row r="166" spans="1:8" ht="14.45" customHeight="1">
      <c r="A166" s="3"/>
      <c r="B166" s="4" t="s">
        <v>189</v>
      </c>
      <c r="C166" s="46" t="s">
        <v>19</v>
      </c>
      <c r="D166" s="66">
        <v>100</v>
      </c>
      <c r="E166" s="48">
        <v>0</v>
      </c>
      <c r="F166" s="66">
        <v>100</v>
      </c>
      <c r="G166" s="66">
        <v>100</v>
      </c>
      <c r="H166" s="66">
        <v>100</v>
      </c>
    </row>
    <row r="167" spans="1:8" ht="14.45" customHeight="1">
      <c r="A167" s="3"/>
      <c r="B167" s="4" t="s">
        <v>190</v>
      </c>
      <c r="C167" s="46" t="s">
        <v>21</v>
      </c>
      <c r="D167" s="66">
        <v>449</v>
      </c>
      <c r="E167" s="48">
        <v>0</v>
      </c>
      <c r="F167" s="66">
        <v>650</v>
      </c>
      <c r="G167" s="66">
        <v>725</v>
      </c>
      <c r="H167" s="66">
        <v>650</v>
      </c>
    </row>
    <row r="168" spans="1:8" ht="14.45" customHeight="1">
      <c r="A168" s="3" t="s">
        <v>12</v>
      </c>
      <c r="B168" s="4">
        <v>59</v>
      </c>
      <c r="C168" s="46" t="s">
        <v>180</v>
      </c>
      <c r="D168" s="72">
        <f t="shared" ref="D168:G168" si="24">SUM(D165:D167)</f>
        <v>549</v>
      </c>
      <c r="E168" s="72">
        <f t="shared" si="24"/>
        <v>5798</v>
      </c>
      <c r="F168" s="72">
        <f t="shared" si="24"/>
        <v>7956</v>
      </c>
      <c r="G168" s="72">
        <f t="shared" si="24"/>
        <v>8031</v>
      </c>
      <c r="H168" s="72">
        <v>9164</v>
      </c>
    </row>
    <row r="169" spans="1:8" ht="10.9" customHeight="1">
      <c r="A169" s="3"/>
      <c r="B169" s="4"/>
      <c r="C169" s="46"/>
      <c r="D169" s="66"/>
      <c r="E169" s="49"/>
      <c r="F169" s="66"/>
      <c r="G169" s="66"/>
      <c r="H169" s="49"/>
    </row>
    <row r="170" spans="1:8" ht="14.45" customHeight="1">
      <c r="A170" s="3"/>
      <c r="B170" s="4">
        <v>60</v>
      </c>
      <c r="C170" s="46" t="s">
        <v>181</v>
      </c>
      <c r="D170" s="66"/>
      <c r="E170" s="49"/>
      <c r="F170" s="66"/>
      <c r="G170" s="66"/>
      <c r="H170" s="49"/>
    </row>
    <row r="171" spans="1:8" ht="14.45" customHeight="1">
      <c r="A171" s="3"/>
      <c r="B171" s="4" t="s">
        <v>191</v>
      </c>
      <c r="C171" s="46" t="s">
        <v>52</v>
      </c>
      <c r="D171" s="48">
        <v>0</v>
      </c>
      <c r="E171" s="66">
        <v>8175</v>
      </c>
      <c r="F171" s="66">
        <v>10683</v>
      </c>
      <c r="G171" s="66">
        <v>10683</v>
      </c>
      <c r="H171" s="66">
        <v>9996</v>
      </c>
    </row>
    <row r="172" spans="1:8" ht="14.45" customHeight="1">
      <c r="A172" s="3"/>
      <c r="B172" s="4" t="s">
        <v>192</v>
      </c>
      <c r="C172" s="46" t="s">
        <v>19</v>
      </c>
      <c r="D172" s="66">
        <v>101</v>
      </c>
      <c r="E172" s="48">
        <v>0</v>
      </c>
      <c r="F172" s="66">
        <v>100</v>
      </c>
      <c r="G172" s="66">
        <v>100</v>
      </c>
      <c r="H172" s="66">
        <v>100</v>
      </c>
    </row>
    <row r="173" spans="1:8" ht="14.45" customHeight="1">
      <c r="A173" s="3"/>
      <c r="B173" s="4" t="s">
        <v>193</v>
      </c>
      <c r="C173" s="46" t="s">
        <v>21</v>
      </c>
      <c r="D173" s="66">
        <v>450</v>
      </c>
      <c r="E173" s="48">
        <v>0</v>
      </c>
      <c r="F173" s="66">
        <v>650</v>
      </c>
      <c r="G173" s="66">
        <v>650</v>
      </c>
      <c r="H173" s="66">
        <v>650</v>
      </c>
    </row>
    <row r="174" spans="1:8" ht="14.45" customHeight="1">
      <c r="A174" s="3" t="s">
        <v>12</v>
      </c>
      <c r="B174" s="4">
        <v>60</v>
      </c>
      <c r="C174" s="46" t="s">
        <v>181</v>
      </c>
      <c r="D174" s="72">
        <f t="shared" ref="D174:G174" si="25">SUM(D171:D173)</f>
        <v>551</v>
      </c>
      <c r="E174" s="72">
        <f t="shared" si="25"/>
        <v>8175</v>
      </c>
      <c r="F174" s="72">
        <f t="shared" si="25"/>
        <v>11433</v>
      </c>
      <c r="G174" s="72">
        <f t="shared" si="25"/>
        <v>11433</v>
      </c>
      <c r="H174" s="72">
        <v>10746</v>
      </c>
    </row>
    <row r="175" spans="1:8" ht="10.9" customHeight="1">
      <c r="A175" s="3"/>
      <c r="B175" s="4"/>
      <c r="C175" s="46"/>
      <c r="D175" s="66"/>
      <c r="E175" s="49"/>
      <c r="F175" s="66"/>
      <c r="G175" s="66"/>
      <c r="H175" s="49"/>
    </row>
    <row r="176" spans="1:8" ht="14.45" customHeight="1">
      <c r="A176" s="3"/>
      <c r="B176" s="4">
        <v>61</v>
      </c>
      <c r="C176" s="46" t="s">
        <v>182</v>
      </c>
      <c r="D176" s="66"/>
      <c r="E176" s="49"/>
      <c r="F176" s="66"/>
      <c r="G176" s="66"/>
      <c r="H176" s="49"/>
    </row>
    <row r="177" spans="1:8" ht="14.45" customHeight="1">
      <c r="A177" s="3"/>
      <c r="B177" s="4" t="s">
        <v>194</v>
      </c>
      <c r="C177" s="46" t="s">
        <v>52</v>
      </c>
      <c r="D177" s="48">
        <v>0</v>
      </c>
      <c r="E177" s="66">
        <v>5468</v>
      </c>
      <c r="F177" s="66">
        <v>6129</v>
      </c>
      <c r="G177" s="66">
        <v>6129</v>
      </c>
      <c r="H177" s="66">
        <v>7742</v>
      </c>
    </row>
    <row r="178" spans="1:8" ht="14.45" customHeight="1">
      <c r="A178" s="3"/>
      <c r="B178" s="4" t="s">
        <v>195</v>
      </c>
      <c r="C178" s="46" t="s">
        <v>19</v>
      </c>
      <c r="D178" s="66">
        <v>100</v>
      </c>
      <c r="E178" s="48">
        <v>0</v>
      </c>
      <c r="F178" s="66">
        <v>100</v>
      </c>
      <c r="G178" s="66">
        <v>100</v>
      </c>
      <c r="H178" s="66">
        <v>100</v>
      </c>
    </row>
    <row r="179" spans="1:8" ht="14.45" customHeight="1">
      <c r="A179" s="3"/>
      <c r="B179" s="4" t="s">
        <v>196</v>
      </c>
      <c r="C179" s="46" t="s">
        <v>21</v>
      </c>
      <c r="D179" s="66">
        <v>436</v>
      </c>
      <c r="E179" s="48">
        <v>0</v>
      </c>
      <c r="F179" s="66">
        <v>650</v>
      </c>
      <c r="G179" s="66">
        <v>650</v>
      </c>
      <c r="H179" s="66">
        <v>650</v>
      </c>
    </row>
    <row r="180" spans="1:8" ht="14.45" customHeight="1">
      <c r="A180" s="55" t="s">
        <v>12</v>
      </c>
      <c r="B180" s="71">
        <v>61</v>
      </c>
      <c r="C180" s="65" t="s">
        <v>182</v>
      </c>
      <c r="D180" s="72">
        <f t="shared" ref="D180:G180" si="26">SUM(D177:D179)</f>
        <v>536</v>
      </c>
      <c r="E180" s="72">
        <f t="shared" si="26"/>
        <v>5468</v>
      </c>
      <c r="F180" s="72">
        <f t="shared" si="26"/>
        <v>6879</v>
      </c>
      <c r="G180" s="72">
        <f t="shared" si="26"/>
        <v>6879</v>
      </c>
      <c r="H180" s="72">
        <v>8492</v>
      </c>
    </row>
    <row r="181" spans="1:8" ht="4.1500000000000004" hidden="1" customHeight="1">
      <c r="A181" s="3"/>
      <c r="B181" s="4"/>
      <c r="C181" s="46"/>
      <c r="D181" s="66"/>
      <c r="E181" s="49"/>
      <c r="F181" s="66"/>
      <c r="G181" s="66"/>
      <c r="H181" s="49"/>
    </row>
    <row r="182" spans="1:8" ht="13.5" customHeight="1">
      <c r="A182" s="3"/>
      <c r="B182" s="4">
        <v>62</v>
      </c>
      <c r="C182" s="46" t="s">
        <v>183</v>
      </c>
      <c r="D182" s="66"/>
      <c r="E182" s="49"/>
      <c r="F182" s="66"/>
      <c r="G182" s="66"/>
      <c r="H182" s="49"/>
    </row>
    <row r="183" spans="1:8" ht="13.5" customHeight="1">
      <c r="A183" s="3"/>
      <c r="B183" s="4" t="s">
        <v>197</v>
      </c>
      <c r="C183" s="46" t="s">
        <v>52</v>
      </c>
      <c r="D183" s="48">
        <v>0</v>
      </c>
      <c r="E183" s="66">
        <v>5016</v>
      </c>
      <c r="F183" s="66">
        <v>5567</v>
      </c>
      <c r="G183" s="66">
        <v>5567</v>
      </c>
      <c r="H183" s="66">
        <v>6303</v>
      </c>
    </row>
    <row r="184" spans="1:8" ht="13.5" customHeight="1">
      <c r="A184" s="3"/>
      <c r="B184" s="4" t="s">
        <v>198</v>
      </c>
      <c r="C184" s="46" t="s">
        <v>19</v>
      </c>
      <c r="D184" s="66">
        <v>100</v>
      </c>
      <c r="E184" s="48">
        <v>0</v>
      </c>
      <c r="F184" s="66">
        <v>100</v>
      </c>
      <c r="G184" s="66">
        <v>100</v>
      </c>
      <c r="H184" s="66">
        <v>100</v>
      </c>
    </row>
    <row r="185" spans="1:8" ht="13.5" customHeight="1">
      <c r="A185" s="3"/>
      <c r="B185" s="4" t="s">
        <v>199</v>
      </c>
      <c r="C185" s="46" t="s">
        <v>21</v>
      </c>
      <c r="D185" s="66">
        <v>450</v>
      </c>
      <c r="E185" s="48">
        <v>0</v>
      </c>
      <c r="F185" s="66">
        <v>650</v>
      </c>
      <c r="G185" s="66">
        <v>650</v>
      </c>
      <c r="H185" s="66">
        <v>650</v>
      </c>
    </row>
    <row r="186" spans="1:8" ht="13.5" customHeight="1">
      <c r="A186" s="3" t="s">
        <v>12</v>
      </c>
      <c r="B186" s="4">
        <v>62</v>
      </c>
      <c r="C186" s="46" t="s">
        <v>183</v>
      </c>
      <c r="D186" s="72">
        <f t="shared" ref="D186:G186" si="27">SUM(D183:D185)</f>
        <v>550</v>
      </c>
      <c r="E186" s="72">
        <f t="shared" si="27"/>
        <v>5016</v>
      </c>
      <c r="F186" s="72">
        <f t="shared" si="27"/>
        <v>6317</v>
      </c>
      <c r="G186" s="72">
        <f t="shared" si="27"/>
        <v>6317</v>
      </c>
      <c r="H186" s="72">
        <v>7053</v>
      </c>
    </row>
    <row r="187" spans="1:8" ht="13.5" customHeight="1">
      <c r="A187" s="3"/>
      <c r="B187" s="4"/>
      <c r="C187" s="46"/>
      <c r="D187" s="66"/>
      <c r="E187" s="49"/>
      <c r="F187" s="66"/>
      <c r="G187" s="66"/>
      <c r="H187" s="49"/>
    </row>
    <row r="188" spans="1:8" ht="13.5" customHeight="1">
      <c r="A188" s="3"/>
      <c r="B188" s="4">
        <v>63</v>
      </c>
      <c r="C188" s="46" t="s">
        <v>207</v>
      </c>
      <c r="D188" s="66"/>
      <c r="E188" s="49"/>
      <c r="F188" s="66"/>
      <c r="G188" s="66"/>
      <c r="H188" s="49"/>
    </row>
    <row r="189" spans="1:8" ht="13.5" customHeight="1">
      <c r="A189" s="3"/>
      <c r="B189" s="4" t="s">
        <v>200</v>
      </c>
      <c r="C189" s="46" t="s">
        <v>52</v>
      </c>
      <c r="D189" s="48">
        <v>0</v>
      </c>
      <c r="E189" s="66">
        <v>5339</v>
      </c>
      <c r="F189" s="66">
        <v>5227</v>
      </c>
      <c r="G189" s="66">
        <v>5227</v>
      </c>
      <c r="H189" s="66">
        <v>3971</v>
      </c>
    </row>
    <row r="190" spans="1:8" ht="13.5" customHeight="1">
      <c r="A190" s="3"/>
      <c r="B190" s="4" t="s">
        <v>201</v>
      </c>
      <c r="C190" s="46" t="s">
        <v>19</v>
      </c>
      <c r="D190" s="66">
        <v>97</v>
      </c>
      <c r="E190" s="48">
        <v>0</v>
      </c>
      <c r="F190" s="66">
        <v>100</v>
      </c>
      <c r="G190" s="66">
        <v>100</v>
      </c>
      <c r="H190" s="66">
        <v>100</v>
      </c>
    </row>
    <row r="191" spans="1:8" ht="13.5" customHeight="1">
      <c r="A191" s="3"/>
      <c r="B191" s="4" t="s">
        <v>202</v>
      </c>
      <c r="C191" s="46" t="s">
        <v>21</v>
      </c>
      <c r="D191" s="66">
        <v>466</v>
      </c>
      <c r="E191" s="48">
        <v>0</v>
      </c>
      <c r="F191" s="66">
        <v>650</v>
      </c>
      <c r="G191" s="66">
        <v>650</v>
      </c>
      <c r="H191" s="66">
        <v>650</v>
      </c>
    </row>
    <row r="192" spans="1:8" ht="13.5" customHeight="1">
      <c r="A192" s="3" t="s">
        <v>12</v>
      </c>
      <c r="B192" s="4">
        <v>63</v>
      </c>
      <c r="C192" s="46" t="s">
        <v>207</v>
      </c>
      <c r="D192" s="72">
        <f t="shared" ref="D192:G192" si="28">SUM(D189:D191)</f>
        <v>563</v>
      </c>
      <c r="E192" s="72">
        <f t="shared" si="28"/>
        <v>5339</v>
      </c>
      <c r="F192" s="72">
        <f t="shared" si="28"/>
        <v>5977</v>
      </c>
      <c r="G192" s="72">
        <f t="shared" si="28"/>
        <v>5977</v>
      </c>
      <c r="H192" s="72">
        <v>4721</v>
      </c>
    </row>
    <row r="193" spans="1:8" ht="13.5" customHeight="1">
      <c r="A193" s="3"/>
      <c r="B193" s="4"/>
      <c r="C193" s="46"/>
      <c r="D193" s="66"/>
      <c r="E193" s="49"/>
      <c r="F193" s="66"/>
      <c r="G193" s="66"/>
      <c r="H193" s="49"/>
    </row>
    <row r="194" spans="1:8" ht="13.5" customHeight="1">
      <c r="A194" s="3"/>
      <c r="B194" s="4">
        <v>64</v>
      </c>
      <c r="C194" s="46" t="s">
        <v>184</v>
      </c>
      <c r="D194" s="66"/>
      <c r="E194" s="49"/>
      <c r="F194" s="66"/>
      <c r="G194" s="66"/>
      <c r="H194" s="49"/>
    </row>
    <row r="195" spans="1:8" ht="13.5" customHeight="1">
      <c r="A195" s="3"/>
      <c r="B195" s="4" t="s">
        <v>203</v>
      </c>
      <c r="C195" s="46" t="s">
        <v>52</v>
      </c>
      <c r="D195" s="48">
        <v>0</v>
      </c>
      <c r="E195" s="66">
        <v>5920</v>
      </c>
      <c r="F195" s="66">
        <v>5852</v>
      </c>
      <c r="G195" s="66">
        <v>5852</v>
      </c>
      <c r="H195" s="66">
        <v>6435</v>
      </c>
    </row>
    <row r="196" spans="1:8" ht="13.5" customHeight="1">
      <c r="A196" s="3"/>
      <c r="B196" s="4" t="s">
        <v>204</v>
      </c>
      <c r="C196" s="46" t="s">
        <v>19</v>
      </c>
      <c r="D196" s="66">
        <v>101</v>
      </c>
      <c r="E196" s="48">
        <v>0</v>
      </c>
      <c r="F196" s="66">
        <v>100</v>
      </c>
      <c r="G196" s="66">
        <v>100</v>
      </c>
      <c r="H196" s="66">
        <v>100</v>
      </c>
    </row>
    <row r="197" spans="1:8" ht="13.5" customHeight="1">
      <c r="A197" s="3"/>
      <c r="B197" s="4" t="s">
        <v>205</v>
      </c>
      <c r="C197" s="46" t="s">
        <v>21</v>
      </c>
      <c r="D197" s="66">
        <v>430</v>
      </c>
      <c r="E197" s="48">
        <v>0</v>
      </c>
      <c r="F197" s="66">
        <v>650</v>
      </c>
      <c r="G197" s="66">
        <v>650</v>
      </c>
      <c r="H197" s="66">
        <v>650</v>
      </c>
    </row>
    <row r="198" spans="1:8" ht="13.5" customHeight="1">
      <c r="A198" s="3" t="s">
        <v>12</v>
      </c>
      <c r="B198" s="4">
        <v>64</v>
      </c>
      <c r="C198" s="46" t="s">
        <v>184</v>
      </c>
      <c r="D198" s="72">
        <f t="shared" ref="D198:G198" si="29">SUM(D195:D197)</f>
        <v>531</v>
      </c>
      <c r="E198" s="72">
        <f t="shared" si="29"/>
        <v>5920</v>
      </c>
      <c r="F198" s="72">
        <f t="shared" si="29"/>
        <v>6602</v>
      </c>
      <c r="G198" s="72">
        <f t="shared" si="29"/>
        <v>6602</v>
      </c>
      <c r="H198" s="72">
        <v>7185</v>
      </c>
    </row>
    <row r="199" spans="1:8" ht="13.5" customHeight="1">
      <c r="A199" s="3" t="s">
        <v>12</v>
      </c>
      <c r="B199" s="4">
        <v>60</v>
      </c>
      <c r="C199" s="46" t="s">
        <v>69</v>
      </c>
      <c r="D199" s="52">
        <f t="shared" ref="D199:G199" si="30">D200</f>
        <v>3830</v>
      </c>
      <c r="E199" s="54">
        <f t="shared" si="30"/>
        <v>100663</v>
      </c>
      <c r="F199" s="52">
        <f t="shared" si="30"/>
        <v>127277</v>
      </c>
      <c r="G199" s="52">
        <f t="shared" si="30"/>
        <v>127352</v>
      </c>
      <c r="H199" s="54">
        <v>127315</v>
      </c>
    </row>
    <row r="200" spans="1:8" ht="13.5" customHeight="1">
      <c r="A200" s="3" t="s">
        <v>12</v>
      </c>
      <c r="B200" s="60">
        <v>9.4E-2</v>
      </c>
      <c r="C200" s="61" t="s">
        <v>92</v>
      </c>
      <c r="D200" s="52">
        <f t="shared" ref="D200:G200" si="31">D156+D149+D143+D136+D130+D162+D168+D174+D180+D186+D192+D198</f>
        <v>3830</v>
      </c>
      <c r="E200" s="52">
        <f t="shared" si="31"/>
        <v>100663</v>
      </c>
      <c r="F200" s="52">
        <f t="shared" si="31"/>
        <v>127277</v>
      </c>
      <c r="G200" s="52">
        <f t="shared" si="31"/>
        <v>127352</v>
      </c>
      <c r="H200" s="52">
        <v>127315</v>
      </c>
    </row>
    <row r="201" spans="1:8" ht="13.5" customHeight="1">
      <c r="A201" s="73" t="s">
        <v>12</v>
      </c>
      <c r="B201" s="64">
        <v>2053</v>
      </c>
      <c r="C201" s="61" t="s">
        <v>4</v>
      </c>
      <c r="D201" s="72">
        <f t="shared" ref="D201:G201" si="32">D200+D122</f>
        <v>3830</v>
      </c>
      <c r="E201" s="59">
        <f t="shared" si="32"/>
        <v>190263</v>
      </c>
      <c r="F201" s="72">
        <f t="shared" si="32"/>
        <v>233534</v>
      </c>
      <c r="G201" s="72">
        <f t="shared" si="32"/>
        <v>233609</v>
      </c>
      <c r="H201" s="59">
        <v>244536</v>
      </c>
    </row>
    <row r="202" spans="1:8">
      <c r="A202" s="73"/>
      <c r="B202" s="64"/>
      <c r="C202" s="61"/>
      <c r="D202" s="48"/>
      <c r="E202" s="49"/>
      <c r="F202" s="48"/>
      <c r="G202" s="48"/>
      <c r="H202" s="49"/>
    </row>
    <row r="203" spans="1:8" ht="14.1" customHeight="1">
      <c r="A203" s="73"/>
      <c r="B203" s="74">
        <v>2059</v>
      </c>
      <c r="C203" s="75" t="s">
        <v>167</v>
      </c>
      <c r="D203" s="48"/>
      <c r="E203" s="49"/>
      <c r="F203" s="48"/>
      <c r="G203" s="48"/>
      <c r="H203" s="49"/>
    </row>
    <row r="204" spans="1:8" ht="14.1" customHeight="1">
      <c r="A204" s="73"/>
      <c r="B204" s="4">
        <v>60</v>
      </c>
      <c r="C204" s="46" t="s">
        <v>168</v>
      </c>
      <c r="D204" s="48"/>
      <c r="E204" s="49"/>
      <c r="F204" s="48"/>
      <c r="G204" s="48"/>
      <c r="H204" s="49"/>
    </row>
    <row r="205" spans="1:8" ht="14.1" customHeight="1">
      <c r="A205" s="73"/>
      <c r="B205" s="76">
        <v>60.052999999999997</v>
      </c>
      <c r="C205" s="77" t="s">
        <v>169</v>
      </c>
      <c r="D205" s="48"/>
      <c r="E205" s="49"/>
      <c r="F205" s="48"/>
      <c r="G205" s="48"/>
      <c r="H205" s="49"/>
    </row>
    <row r="206" spans="1:8" ht="25.5">
      <c r="A206" s="73"/>
      <c r="B206" s="4">
        <v>75</v>
      </c>
      <c r="C206" s="78" t="s">
        <v>170</v>
      </c>
      <c r="D206" s="48"/>
      <c r="E206" s="49"/>
      <c r="F206" s="48"/>
      <c r="G206" s="48"/>
      <c r="H206" s="49"/>
    </row>
    <row r="207" spans="1:8" ht="14.1" customHeight="1">
      <c r="A207" s="73"/>
      <c r="B207" s="158" t="s">
        <v>175</v>
      </c>
      <c r="C207" s="159" t="s">
        <v>148</v>
      </c>
      <c r="D207" s="52">
        <v>10869</v>
      </c>
      <c r="E207" s="51">
        <v>0</v>
      </c>
      <c r="F207" s="51">
        <v>0</v>
      </c>
      <c r="G207" s="51">
        <v>0</v>
      </c>
      <c r="H207" s="51">
        <v>0</v>
      </c>
    </row>
    <row r="208" spans="1:8" ht="13.9" customHeight="1">
      <c r="A208" s="73" t="s">
        <v>12</v>
      </c>
      <c r="B208" s="4">
        <v>60</v>
      </c>
      <c r="C208" s="46" t="s">
        <v>168</v>
      </c>
      <c r="D208" s="52">
        <f t="shared" ref="D208:G208" si="33">D207</f>
        <v>10869</v>
      </c>
      <c r="E208" s="51">
        <f t="shared" si="33"/>
        <v>0</v>
      </c>
      <c r="F208" s="51">
        <f t="shared" si="33"/>
        <v>0</v>
      </c>
      <c r="G208" s="51">
        <f t="shared" si="33"/>
        <v>0</v>
      </c>
      <c r="H208" s="51">
        <v>0</v>
      </c>
    </row>
    <row r="209" spans="1:8" ht="13.9" customHeight="1">
      <c r="A209" s="73" t="s">
        <v>12</v>
      </c>
      <c r="B209" s="79">
        <v>60.052999999999997</v>
      </c>
      <c r="C209" s="80" t="s">
        <v>169</v>
      </c>
      <c r="D209" s="72">
        <f t="shared" ref="D209:G210" si="34">D208</f>
        <v>10869</v>
      </c>
      <c r="E209" s="58">
        <f t="shared" si="34"/>
        <v>0</v>
      </c>
      <c r="F209" s="58">
        <f t="shared" si="34"/>
        <v>0</v>
      </c>
      <c r="G209" s="58">
        <f t="shared" si="34"/>
        <v>0</v>
      </c>
      <c r="H209" s="58">
        <v>0</v>
      </c>
    </row>
    <row r="210" spans="1:8" ht="13.9" customHeight="1">
      <c r="A210" s="73" t="s">
        <v>12</v>
      </c>
      <c r="B210" s="81">
        <v>2059</v>
      </c>
      <c r="C210" s="82" t="s">
        <v>167</v>
      </c>
      <c r="D210" s="72">
        <f t="shared" si="34"/>
        <v>10869</v>
      </c>
      <c r="E210" s="58">
        <f t="shared" si="34"/>
        <v>0</v>
      </c>
      <c r="F210" s="58">
        <f t="shared" si="34"/>
        <v>0</v>
      </c>
      <c r="G210" s="58">
        <f t="shared" si="34"/>
        <v>0</v>
      </c>
      <c r="H210" s="58">
        <v>0</v>
      </c>
    </row>
    <row r="211" spans="1:8" ht="14.1" customHeight="1">
      <c r="A211" s="73"/>
      <c r="B211" s="64"/>
      <c r="C211" s="61"/>
      <c r="D211" s="48"/>
      <c r="E211" s="49"/>
      <c r="F211" s="48"/>
      <c r="G211" s="48"/>
      <c r="H211" s="49"/>
    </row>
    <row r="212" spans="1:8" ht="13.9" customHeight="1">
      <c r="A212" s="73"/>
      <c r="B212" s="83">
        <v>2216</v>
      </c>
      <c r="C212" s="80" t="s">
        <v>146</v>
      </c>
      <c r="D212" s="48"/>
      <c r="E212" s="49"/>
      <c r="F212" s="48"/>
      <c r="G212" s="49"/>
      <c r="H212" s="49"/>
    </row>
    <row r="213" spans="1:8" ht="13.9" customHeight="1">
      <c r="A213" s="73"/>
      <c r="B213" s="84">
        <v>3</v>
      </c>
      <c r="C213" s="78" t="s">
        <v>147</v>
      </c>
      <c r="D213" s="48"/>
      <c r="E213" s="49"/>
      <c r="F213" s="48"/>
      <c r="G213" s="49"/>
      <c r="H213" s="49"/>
    </row>
    <row r="214" spans="1:8" ht="13.9" customHeight="1">
      <c r="A214" s="73"/>
      <c r="B214" s="85" t="s">
        <v>149</v>
      </c>
      <c r="C214" s="80" t="s">
        <v>106</v>
      </c>
      <c r="D214" s="48"/>
      <c r="E214" s="49"/>
      <c r="F214" s="48"/>
      <c r="G214" s="49"/>
      <c r="H214" s="49"/>
    </row>
    <row r="215" spans="1:8">
      <c r="A215" s="73"/>
      <c r="B215" s="4">
        <v>60</v>
      </c>
      <c r="C215" s="46" t="s">
        <v>227</v>
      </c>
      <c r="D215" s="48"/>
      <c r="E215" s="49"/>
      <c r="F215" s="48"/>
      <c r="G215" s="49"/>
      <c r="H215" s="49"/>
    </row>
    <row r="216" spans="1:8" ht="13.9" customHeight="1">
      <c r="A216" s="169"/>
      <c r="B216" s="71" t="s">
        <v>150</v>
      </c>
      <c r="C216" s="65" t="s">
        <v>148</v>
      </c>
      <c r="D216" s="52">
        <v>120000</v>
      </c>
      <c r="E216" s="51">
        <v>0</v>
      </c>
      <c r="F216" s="52">
        <v>38000</v>
      </c>
      <c r="G216" s="54">
        <v>38000</v>
      </c>
      <c r="H216" s="52">
        <v>38000</v>
      </c>
    </row>
    <row r="217" spans="1:8" ht="13.9" customHeight="1">
      <c r="A217" s="73" t="s">
        <v>12</v>
      </c>
      <c r="B217" s="85" t="s">
        <v>149</v>
      </c>
      <c r="C217" s="80" t="s">
        <v>106</v>
      </c>
      <c r="D217" s="52">
        <f t="shared" ref="D217:G218" si="35">D216</f>
        <v>120000</v>
      </c>
      <c r="E217" s="51">
        <f t="shared" si="35"/>
        <v>0</v>
      </c>
      <c r="F217" s="52">
        <f t="shared" si="35"/>
        <v>38000</v>
      </c>
      <c r="G217" s="54">
        <f t="shared" si="35"/>
        <v>38000</v>
      </c>
      <c r="H217" s="52">
        <v>38000</v>
      </c>
    </row>
    <row r="218" spans="1:8" ht="13.9" customHeight="1">
      <c r="A218" s="73" t="s">
        <v>12</v>
      </c>
      <c r="B218" s="84">
        <v>3</v>
      </c>
      <c r="C218" s="78" t="s">
        <v>147</v>
      </c>
      <c r="D218" s="72">
        <f t="shared" si="35"/>
        <v>120000</v>
      </c>
      <c r="E218" s="58">
        <f t="shared" si="35"/>
        <v>0</v>
      </c>
      <c r="F218" s="72">
        <f t="shared" si="35"/>
        <v>38000</v>
      </c>
      <c r="G218" s="59">
        <f t="shared" si="35"/>
        <v>38000</v>
      </c>
      <c r="H218" s="72">
        <v>38000</v>
      </c>
    </row>
    <row r="219" spans="1:8" ht="13.9" customHeight="1">
      <c r="A219" s="73" t="s">
        <v>12</v>
      </c>
      <c r="B219" s="83">
        <v>2216</v>
      </c>
      <c r="C219" s="80" t="s">
        <v>146</v>
      </c>
      <c r="D219" s="72">
        <f t="shared" ref="D219:G219" si="36">D216</f>
        <v>120000</v>
      </c>
      <c r="E219" s="58">
        <f t="shared" si="36"/>
        <v>0</v>
      </c>
      <c r="F219" s="72">
        <f t="shared" si="36"/>
        <v>38000</v>
      </c>
      <c r="G219" s="72">
        <f t="shared" si="36"/>
        <v>38000</v>
      </c>
      <c r="H219" s="72">
        <v>38000</v>
      </c>
    </row>
    <row r="220" spans="1:8">
      <c r="A220" s="73"/>
      <c r="B220" s="86"/>
      <c r="C220" s="61"/>
      <c r="D220" s="48"/>
      <c r="E220" s="49"/>
      <c r="F220" s="48"/>
      <c r="G220" s="48"/>
      <c r="H220" s="49"/>
    </row>
    <row r="221" spans="1:8" ht="13.9" customHeight="1">
      <c r="A221" s="3" t="s">
        <v>14</v>
      </c>
      <c r="B221" s="64">
        <v>2245</v>
      </c>
      <c r="C221" s="61" t="s">
        <v>5</v>
      </c>
      <c r="D221" s="13"/>
      <c r="E221" s="13"/>
      <c r="F221" s="13"/>
      <c r="G221" s="13"/>
      <c r="H221" s="13"/>
    </row>
    <row r="222" spans="1:8" ht="13.9" customHeight="1">
      <c r="A222" s="3"/>
      <c r="B222" s="87">
        <v>2</v>
      </c>
      <c r="C222" s="46" t="s">
        <v>135</v>
      </c>
      <c r="D222" s="13"/>
      <c r="E222" s="13"/>
      <c r="F222" s="13"/>
      <c r="G222" s="13"/>
      <c r="H222" s="13"/>
    </row>
    <row r="223" spans="1:8" ht="13.9" customHeight="1">
      <c r="A223" s="3"/>
      <c r="B223" s="60">
        <v>2.101</v>
      </c>
      <c r="C223" s="61" t="s">
        <v>136</v>
      </c>
      <c r="D223" s="13"/>
      <c r="E223" s="13"/>
      <c r="F223" s="13"/>
      <c r="G223" s="13"/>
      <c r="H223" s="13"/>
    </row>
    <row r="224" spans="1:8" ht="13.9" customHeight="1">
      <c r="A224" s="3"/>
      <c r="B224" s="45" t="s">
        <v>93</v>
      </c>
      <c r="C224" s="3" t="s">
        <v>94</v>
      </c>
      <c r="D224" s="47">
        <v>0</v>
      </c>
      <c r="E224" s="175">
        <v>39388</v>
      </c>
      <c r="F224" s="176">
        <v>80000</v>
      </c>
      <c r="G224" s="176">
        <v>80000</v>
      </c>
      <c r="H224" s="10">
        <v>80000</v>
      </c>
    </row>
    <row r="225" spans="1:8" ht="13.9" customHeight="1">
      <c r="A225" s="3" t="s">
        <v>12</v>
      </c>
      <c r="B225" s="60">
        <v>2.101</v>
      </c>
      <c r="C225" s="61" t="s">
        <v>136</v>
      </c>
      <c r="D225" s="58">
        <f t="shared" ref="D225:G225" si="37">D224</f>
        <v>0</v>
      </c>
      <c r="E225" s="59">
        <f t="shared" si="37"/>
        <v>39388</v>
      </c>
      <c r="F225" s="72">
        <f t="shared" si="37"/>
        <v>80000</v>
      </c>
      <c r="G225" s="72">
        <f t="shared" si="37"/>
        <v>80000</v>
      </c>
      <c r="H225" s="59">
        <v>80000</v>
      </c>
    </row>
    <row r="226" spans="1:8" ht="15" customHeight="1">
      <c r="A226" s="3"/>
      <c r="B226" s="45"/>
      <c r="C226" s="3"/>
      <c r="D226" s="10"/>
      <c r="E226" s="10"/>
      <c r="F226" s="10"/>
      <c r="G226" s="10"/>
      <c r="H226" s="10"/>
    </row>
    <row r="227" spans="1:8" ht="15" customHeight="1">
      <c r="A227" s="3"/>
      <c r="B227" s="60">
        <v>2.1059999999999999</v>
      </c>
      <c r="C227" s="88" t="s">
        <v>137</v>
      </c>
      <c r="D227" s="10"/>
      <c r="E227" s="10"/>
      <c r="F227" s="10"/>
      <c r="G227" s="10"/>
      <c r="H227" s="10"/>
    </row>
    <row r="228" spans="1:8">
      <c r="A228" s="3"/>
      <c r="B228" s="45" t="s">
        <v>97</v>
      </c>
      <c r="C228" s="3" t="s">
        <v>98</v>
      </c>
      <c r="D228" s="51">
        <v>0</v>
      </c>
      <c r="E228" s="177">
        <v>55611</v>
      </c>
      <c r="F228" s="52">
        <v>100000</v>
      </c>
      <c r="G228" s="52">
        <v>100000</v>
      </c>
      <c r="H228" s="63">
        <v>100000</v>
      </c>
    </row>
    <row r="229" spans="1:8" ht="15" customHeight="1">
      <c r="A229" s="3" t="s">
        <v>12</v>
      </c>
      <c r="B229" s="60">
        <v>2.1059999999999999</v>
      </c>
      <c r="C229" s="88" t="s">
        <v>137</v>
      </c>
      <c r="D229" s="51">
        <f t="shared" ref="D229:G229" si="38">D228</f>
        <v>0</v>
      </c>
      <c r="E229" s="54">
        <f t="shared" si="38"/>
        <v>55611</v>
      </c>
      <c r="F229" s="52">
        <f t="shared" si="38"/>
        <v>100000</v>
      </c>
      <c r="G229" s="52">
        <f t="shared" si="38"/>
        <v>100000</v>
      </c>
      <c r="H229" s="54">
        <v>100000</v>
      </c>
    </row>
    <row r="230" spans="1:8" ht="15" customHeight="1">
      <c r="A230" s="3"/>
      <c r="B230" s="45"/>
      <c r="C230" s="3"/>
      <c r="D230" s="10"/>
      <c r="E230" s="13"/>
      <c r="F230" s="10"/>
      <c r="G230" s="10"/>
      <c r="H230" s="10"/>
    </row>
    <row r="231" spans="1:8" ht="28.9" customHeight="1">
      <c r="A231" s="3"/>
      <c r="B231" s="60">
        <v>2.109</v>
      </c>
      <c r="C231" s="88" t="s">
        <v>138</v>
      </c>
      <c r="D231" s="10"/>
      <c r="E231" s="10"/>
      <c r="F231" s="10"/>
      <c r="G231" s="10"/>
      <c r="H231" s="10"/>
    </row>
    <row r="232" spans="1:8" ht="28.9" customHeight="1">
      <c r="A232" s="3"/>
      <c r="B232" s="45" t="s">
        <v>99</v>
      </c>
      <c r="C232" s="73" t="s">
        <v>127</v>
      </c>
      <c r="D232" s="51">
        <v>0</v>
      </c>
      <c r="E232" s="54">
        <v>22686</v>
      </c>
      <c r="F232" s="52">
        <v>25000</v>
      </c>
      <c r="G232" s="52">
        <v>25000</v>
      </c>
      <c r="H232" s="63">
        <v>25000</v>
      </c>
    </row>
    <row r="233" spans="1:8" ht="28.15" customHeight="1">
      <c r="A233" s="3" t="s">
        <v>12</v>
      </c>
      <c r="B233" s="60">
        <v>2.109</v>
      </c>
      <c r="C233" s="88" t="s">
        <v>138</v>
      </c>
      <c r="D233" s="51">
        <f t="shared" ref="D233:G233" si="39">D232</f>
        <v>0</v>
      </c>
      <c r="E233" s="54">
        <f t="shared" si="39"/>
        <v>22686</v>
      </c>
      <c r="F233" s="52">
        <f t="shared" si="39"/>
        <v>25000</v>
      </c>
      <c r="G233" s="52">
        <f t="shared" si="39"/>
        <v>25000</v>
      </c>
      <c r="H233" s="54">
        <v>25000</v>
      </c>
    </row>
    <row r="234" spans="1:8">
      <c r="A234" s="3"/>
      <c r="B234" s="64"/>
      <c r="C234" s="73"/>
      <c r="D234" s="50"/>
      <c r="E234" s="50"/>
      <c r="F234" s="50"/>
      <c r="G234" s="50"/>
      <c r="H234" s="50"/>
    </row>
    <row r="235" spans="1:8" ht="15" customHeight="1">
      <c r="A235" s="3"/>
      <c r="B235" s="60">
        <v>2.8</v>
      </c>
      <c r="C235" s="88" t="s">
        <v>106</v>
      </c>
      <c r="D235" s="62"/>
      <c r="E235" s="62"/>
      <c r="F235" s="62"/>
      <c r="G235" s="62"/>
      <c r="H235" s="62"/>
    </row>
    <row r="236" spans="1:8">
      <c r="A236" s="3"/>
      <c r="B236" s="45" t="s">
        <v>93</v>
      </c>
      <c r="C236" s="73" t="s">
        <v>139</v>
      </c>
      <c r="D236" s="48">
        <v>0</v>
      </c>
      <c r="E236" s="178">
        <v>21045</v>
      </c>
      <c r="F236" s="66">
        <v>25000</v>
      </c>
      <c r="G236" s="66">
        <v>25000</v>
      </c>
      <c r="H236" s="50">
        <v>25000</v>
      </c>
    </row>
    <row r="237" spans="1:8" ht="25.5">
      <c r="A237" s="3"/>
      <c r="B237" s="45" t="s">
        <v>95</v>
      </c>
      <c r="C237" s="73" t="s">
        <v>224</v>
      </c>
      <c r="D237" s="48">
        <v>0</v>
      </c>
      <c r="E237" s="156">
        <v>0</v>
      </c>
      <c r="F237" s="48">
        <v>0</v>
      </c>
      <c r="G237" s="48">
        <v>0</v>
      </c>
      <c r="H237" s="48">
        <v>0</v>
      </c>
    </row>
    <row r="238" spans="1:8" ht="13.9" customHeight="1">
      <c r="A238" s="3"/>
      <c r="B238" s="45" t="s">
        <v>96</v>
      </c>
      <c r="C238" s="73" t="s">
        <v>100</v>
      </c>
      <c r="D238" s="47">
        <v>0</v>
      </c>
      <c r="E238" s="179">
        <v>136418</v>
      </c>
      <c r="F238" s="176">
        <v>240000</v>
      </c>
      <c r="G238" s="176">
        <v>240000</v>
      </c>
      <c r="H238" s="10">
        <v>240000</v>
      </c>
    </row>
    <row r="239" spans="1:8" ht="13.9" customHeight="1">
      <c r="A239" s="3" t="s">
        <v>12</v>
      </c>
      <c r="B239" s="60">
        <v>2.8</v>
      </c>
      <c r="C239" s="88" t="s">
        <v>106</v>
      </c>
      <c r="D239" s="58">
        <f t="shared" ref="D239:G239" si="40">SUM(D236:D238)</f>
        <v>0</v>
      </c>
      <c r="E239" s="59">
        <f t="shared" si="40"/>
        <v>157463</v>
      </c>
      <c r="F239" s="72">
        <f t="shared" si="40"/>
        <v>265000</v>
      </c>
      <c r="G239" s="72">
        <f t="shared" si="40"/>
        <v>265000</v>
      </c>
      <c r="H239" s="59">
        <v>265000</v>
      </c>
    </row>
    <row r="240" spans="1:8" ht="13.9" customHeight="1">
      <c r="A240" s="3" t="s">
        <v>12</v>
      </c>
      <c r="B240" s="87">
        <v>2</v>
      </c>
      <c r="C240" s="73" t="s">
        <v>135</v>
      </c>
      <c r="D240" s="58">
        <f t="shared" ref="D240:G240" si="41">D239+D233+D229+D225</f>
        <v>0</v>
      </c>
      <c r="E240" s="59">
        <f t="shared" si="41"/>
        <v>275148</v>
      </c>
      <c r="F240" s="72">
        <f t="shared" si="41"/>
        <v>470000</v>
      </c>
      <c r="G240" s="72">
        <f t="shared" si="41"/>
        <v>470000</v>
      </c>
      <c r="H240" s="59">
        <v>470000</v>
      </c>
    </row>
    <row r="241" spans="1:8">
      <c r="A241" s="3"/>
      <c r="B241" s="87"/>
      <c r="C241" s="73"/>
      <c r="D241" s="50"/>
      <c r="E241" s="50"/>
      <c r="F241" s="50"/>
      <c r="G241" s="50"/>
      <c r="H241" s="50"/>
    </row>
    <row r="242" spans="1:8" ht="13.9" customHeight="1">
      <c r="A242" s="3"/>
      <c r="B242" s="87">
        <v>5</v>
      </c>
      <c r="C242" s="73" t="s">
        <v>142</v>
      </c>
      <c r="D242" s="48"/>
      <c r="E242" s="49"/>
      <c r="F242" s="48"/>
      <c r="G242" s="48"/>
      <c r="H242" s="49"/>
    </row>
    <row r="243" spans="1:8" ht="27.6" customHeight="1">
      <c r="A243" s="3"/>
      <c r="B243" s="60">
        <v>5.101</v>
      </c>
      <c r="C243" s="88" t="s">
        <v>143</v>
      </c>
      <c r="D243" s="48"/>
      <c r="E243" s="49"/>
      <c r="F243" s="48"/>
      <c r="G243" s="48"/>
      <c r="H243" s="49"/>
    </row>
    <row r="244" spans="1:8" ht="27.6" customHeight="1">
      <c r="A244" s="3"/>
      <c r="B244" s="45" t="s">
        <v>93</v>
      </c>
      <c r="C244" s="73" t="s">
        <v>144</v>
      </c>
      <c r="D244" s="48">
        <v>0</v>
      </c>
      <c r="E244" s="134">
        <v>330000</v>
      </c>
      <c r="F244" s="66">
        <v>340000</v>
      </c>
      <c r="G244" s="66">
        <v>340000</v>
      </c>
      <c r="H244" s="66">
        <v>360000</v>
      </c>
    </row>
    <row r="245" spans="1:8">
      <c r="A245" s="55"/>
      <c r="B245" s="164" t="s">
        <v>95</v>
      </c>
      <c r="C245" s="169" t="s">
        <v>235</v>
      </c>
      <c r="D245" s="51">
        <v>0</v>
      </c>
      <c r="E245" s="101">
        <v>0</v>
      </c>
      <c r="F245" s="51">
        <v>0</v>
      </c>
      <c r="G245" s="52">
        <v>10000</v>
      </c>
      <c r="H245" s="52">
        <v>10000</v>
      </c>
    </row>
    <row r="246" spans="1:8" ht="27.6" customHeight="1">
      <c r="A246" s="3" t="s">
        <v>12</v>
      </c>
      <c r="B246" s="60">
        <v>5.101</v>
      </c>
      <c r="C246" s="88" t="s">
        <v>159</v>
      </c>
      <c r="D246" s="51">
        <f>D244+D245</f>
        <v>0</v>
      </c>
      <c r="E246" s="52">
        <f t="shared" ref="E246:G246" si="42">E244+E245</f>
        <v>330000</v>
      </c>
      <c r="F246" s="52">
        <f t="shared" si="42"/>
        <v>340000</v>
      </c>
      <c r="G246" s="52">
        <f t="shared" si="42"/>
        <v>350000</v>
      </c>
      <c r="H246" s="52">
        <v>370000</v>
      </c>
    </row>
    <row r="247" spans="1:8" ht="13.9" customHeight="1">
      <c r="A247" s="3" t="s">
        <v>12</v>
      </c>
      <c r="B247" s="87">
        <v>5</v>
      </c>
      <c r="C247" s="73" t="s">
        <v>142</v>
      </c>
      <c r="D247" s="51">
        <f t="shared" ref="D247:G247" si="43">D246</f>
        <v>0</v>
      </c>
      <c r="E247" s="52">
        <f t="shared" si="43"/>
        <v>330000</v>
      </c>
      <c r="F247" s="52">
        <f t="shared" si="43"/>
        <v>340000</v>
      </c>
      <c r="G247" s="52">
        <f t="shared" si="43"/>
        <v>350000</v>
      </c>
      <c r="H247" s="54">
        <v>370000</v>
      </c>
    </row>
    <row r="248" spans="1:8">
      <c r="A248" s="3"/>
      <c r="B248" s="87"/>
      <c r="C248" s="73"/>
      <c r="D248" s="48"/>
      <c r="E248" s="49"/>
      <c r="F248" s="48"/>
      <c r="G248" s="48"/>
      <c r="H248" s="49"/>
    </row>
    <row r="249" spans="1:8" ht="14.1" customHeight="1">
      <c r="A249" s="3"/>
      <c r="B249" s="4">
        <v>80</v>
      </c>
      <c r="C249" s="73" t="s">
        <v>101</v>
      </c>
      <c r="D249" s="89"/>
      <c r="E249" s="50"/>
      <c r="F249" s="13"/>
      <c r="G249" s="13"/>
      <c r="H249" s="13"/>
    </row>
    <row r="250" spans="1:8" ht="14.1" customHeight="1">
      <c r="A250" s="3"/>
      <c r="B250" s="60">
        <v>80.001000000000005</v>
      </c>
      <c r="C250" s="88" t="s">
        <v>15</v>
      </c>
      <c r="D250" s="13"/>
      <c r="E250" s="13"/>
      <c r="F250" s="13"/>
      <c r="G250" s="13"/>
      <c r="H250" s="13"/>
    </row>
    <row r="251" spans="1:8" ht="14.1" customHeight="1">
      <c r="A251" s="3"/>
      <c r="B251" s="87">
        <v>60</v>
      </c>
      <c r="C251" s="73" t="s">
        <v>102</v>
      </c>
      <c r="D251" s="62"/>
      <c r="E251" s="62"/>
      <c r="F251" s="62"/>
      <c r="G251" s="62"/>
      <c r="H251" s="62"/>
    </row>
    <row r="252" spans="1:8" ht="14.1" customHeight="1">
      <c r="A252" s="3"/>
      <c r="B252" s="45" t="s">
        <v>103</v>
      </c>
      <c r="C252" s="73" t="s">
        <v>52</v>
      </c>
      <c r="D252" s="48">
        <v>0</v>
      </c>
      <c r="E252" s="49">
        <v>6336</v>
      </c>
      <c r="F252" s="66">
        <v>7886</v>
      </c>
      <c r="G252" s="66">
        <v>7886</v>
      </c>
      <c r="H252" s="50">
        <v>8299</v>
      </c>
    </row>
    <row r="253" spans="1:8" ht="14.1" customHeight="1">
      <c r="A253" s="3"/>
      <c r="B253" s="45" t="s">
        <v>104</v>
      </c>
      <c r="C253" s="73" t="s">
        <v>19</v>
      </c>
      <c r="D253" s="48">
        <v>0</v>
      </c>
      <c r="E253" s="49">
        <v>265</v>
      </c>
      <c r="F253" s="66">
        <v>800</v>
      </c>
      <c r="G253" s="66">
        <v>800</v>
      </c>
      <c r="H253" s="50">
        <v>800</v>
      </c>
    </row>
    <row r="254" spans="1:8" ht="14.1" customHeight="1">
      <c r="A254" s="3"/>
      <c r="B254" s="45" t="s">
        <v>105</v>
      </c>
      <c r="C254" s="73" t="s">
        <v>21</v>
      </c>
      <c r="D254" s="51">
        <v>0</v>
      </c>
      <c r="E254" s="54">
        <v>621</v>
      </c>
      <c r="F254" s="52">
        <v>624</v>
      </c>
      <c r="G254" s="52">
        <v>624</v>
      </c>
      <c r="H254" s="63">
        <v>624</v>
      </c>
    </row>
    <row r="255" spans="1:8" ht="14.1" customHeight="1">
      <c r="A255" s="3" t="s">
        <v>12</v>
      </c>
      <c r="B255" s="87">
        <v>60</v>
      </c>
      <c r="C255" s="73" t="s">
        <v>102</v>
      </c>
      <c r="D255" s="51">
        <f t="shared" ref="D255:G255" si="44">SUM(D252:D254)</f>
        <v>0</v>
      </c>
      <c r="E255" s="54">
        <f t="shared" si="44"/>
        <v>7222</v>
      </c>
      <c r="F255" s="52">
        <f t="shared" si="44"/>
        <v>9310</v>
      </c>
      <c r="G255" s="52">
        <f t="shared" si="44"/>
        <v>9310</v>
      </c>
      <c r="H255" s="54">
        <v>9723</v>
      </c>
    </row>
    <row r="256" spans="1:8" ht="14.1" customHeight="1">
      <c r="A256" s="3" t="s">
        <v>12</v>
      </c>
      <c r="B256" s="60">
        <v>80.001000000000005</v>
      </c>
      <c r="C256" s="88" t="s">
        <v>15</v>
      </c>
      <c r="D256" s="51">
        <f t="shared" ref="D256:G256" si="45">D255</f>
        <v>0</v>
      </c>
      <c r="E256" s="54">
        <f t="shared" si="45"/>
        <v>7222</v>
      </c>
      <c r="F256" s="52">
        <f t="shared" si="45"/>
        <v>9310</v>
      </c>
      <c r="G256" s="52">
        <f t="shared" si="45"/>
        <v>9310</v>
      </c>
      <c r="H256" s="54">
        <v>9723</v>
      </c>
    </row>
    <row r="257" spans="1:8" ht="9" customHeight="1">
      <c r="A257" s="73"/>
      <c r="B257" s="60"/>
      <c r="C257" s="88"/>
      <c r="D257" s="90"/>
      <c r="E257" s="90"/>
      <c r="F257" s="91"/>
      <c r="G257" s="90"/>
      <c r="H257" s="90"/>
    </row>
    <row r="258" spans="1:8" ht="25.5">
      <c r="A258" s="73"/>
      <c r="B258" s="60">
        <v>80.102000000000004</v>
      </c>
      <c r="C258" s="88" t="s">
        <v>226</v>
      </c>
      <c r="D258" s="66"/>
      <c r="E258" s="66"/>
      <c r="F258" s="92"/>
      <c r="G258" s="66"/>
      <c r="H258" s="66"/>
    </row>
    <row r="259" spans="1:8">
      <c r="A259" s="73"/>
      <c r="B259" s="87">
        <v>62</v>
      </c>
      <c r="C259" s="73" t="s">
        <v>132</v>
      </c>
      <c r="D259" s="66"/>
      <c r="E259" s="66"/>
      <c r="F259" s="66"/>
      <c r="G259" s="66"/>
      <c r="H259" s="66"/>
    </row>
    <row r="260" spans="1:8" s="154" customFormat="1" ht="42" customHeight="1">
      <c r="A260" s="73"/>
      <c r="B260" s="93" t="s">
        <v>216</v>
      </c>
      <c r="C260" s="73" t="s">
        <v>228</v>
      </c>
      <c r="D260" s="66">
        <v>2380</v>
      </c>
      <c r="E260" s="48">
        <v>0</v>
      </c>
      <c r="F260" s="66">
        <v>2600</v>
      </c>
      <c r="G260" s="66">
        <v>2600</v>
      </c>
      <c r="H260" s="66">
        <v>2600</v>
      </c>
    </row>
    <row r="261" spans="1:8" ht="28.15" customHeight="1">
      <c r="A261" s="73"/>
      <c r="B261" s="93" t="s">
        <v>219</v>
      </c>
      <c r="C261" s="73" t="s">
        <v>225</v>
      </c>
      <c r="D261" s="48">
        <v>0</v>
      </c>
      <c r="E261" s="48">
        <v>0</v>
      </c>
      <c r="F261" s="66">
        <v>20000</v>
      </c>
      <c r="G261" s="66">
        <v>20000</v>
      </c>
      <c r="H261" s="66">
        <v>20000</v>
      </c>
    </row>
    <row r="262" spans="1:8" s="154" customFormat="1" ht="43.15" customHeight="1">
      <c r="A262" s="73"/>
      <c r="B262" s="93" t="s">
        <v>236</v>
      </c>
      <c r="C262" s="73" t="s">
        <v>237</v>
      </c>
      <c r="D262" s="48">
        <v>0</v>
      </c>
      <c r="E262" s="48">
        <v>0</v>
      </c>
      <c r="F262" s="48">
        <v>0</v>
      </c>
      <c r="G262" s="66">
        <v>2270</v>
      </c>
      <c r="H262" s="66">
        <v>1</v>
      </c>
    </row>
    <row r="263" spans="1:8" ht="14.45" customHeight="1">
      <c r="A263" s="73"/>
      <c r="B263" s="93" t="s">
        <v>238</v>
      </c>
      <c r="C263" s="73" t="s">
        <v>239</v>
      </c>
      <c r="D263" s="48">
        <v>0</v>
      </c>
      <c r="E263" s="48">
        <v>0</v>
      </c>
      <c r="F263" s="48">
        <v>0</v>
      </c>
      <c r="G263" s="66">
        <v>5000</v>
      </c>
      <c r="H263" s="66">
        <v>10000</v>
      </c>
    </row>
    <row r="264" spans="1:8" ht="25.5">
      <c r="A264" s="73" t="s">
        <v>12</v>
      </c>
      <c r="B264" s="60">
        <v>80.102000000000004</v>
      </c>
      <c r="C264" s="88" t="s">
        <v>226</v>
      </c>
      <c r="D264" s="72">
        <f t="shared" ref="D264:G264" si="46">SUM(D260:D263)</f>
        <v>2380</v>
      </c>
      <c r="E264" s="58">
        <f t="shared" si="46"/>
        <v>0</v>
      </c>
      <c r="F264" s="72">
        <f t="shared" si="46"/>
        <v>22600</v>
      </c>
      <c r="G264" s="72">
        <f t="shared" si="46"/>
        <v>29870</v>
      </c>
      <c r="H264" s="72">
        <v>32601</v>
      </c>
    </row>
    <row r="265" spans="1:8" ht="14.45" customHeight="1">
      <c r="A265" s="3" t="s">
        <v>12</v>
      </c>
      <c r="B265" s="4">
        <v>80</v>
      </c>
      <c r="C265" s="73" t="s">
        <v>101</v>
      </c>
      <c r="D265" s="52">
        <f t="shared" ref="D265:G265" si="47">D256+D264</f>
        <v>2380</v>
      </c>
      <c r="E265" s="52">
        <f t="shared" si="47"/>
        <v>7222</v>
      </c>
      <c r="F265" s="52">
        <f t="shared" si="47"/>
        <v>31910</v>
      </c>
      <c r="G265" s="52">
        <f t="shared" si="47"/>
        <v>39180</v>
      </c>
      <c r="H265" s="52">
        <v>42324</v>
      </c>
    </row>
    <row r="266" spans="1:8" ht="15.6" customHeight="1">
      <c r="A266" s="73" t="s">
        <v>12</v>
      </c>
      <c r="B266" s="64">
        <v>2245</v>
      </c>
      <c r="C266" s="61" t="s">
        <v>5</v>
      </c>
      <c r="D266" s="72">
        <f t="shared" ref="D266:G266" si="48">D265+D240+D247</f>
        <v>2380</v>
      </c>
      <c r="E266" s="72">
        <f t="shared" si="48"/>
        <v>612370</v>
      </c>
      <c r="F266" s="72">
        <f t="shared" si="48"/>
        <v>841910</v>
      </c>
      <c r="G266" s="72">
        <f t="shared" si="48"/>
        <v>859180</v>
      </c>
      <c r="H266" s="72">
        <v>882324</v>
      </c>
    </row>
    <row r="267" spans="1:8" ht="12.95" customHeight="1">
      <c r="A267" s="73"/>
      <c r="B267" s="64"/>
      <c r="C267" s="61"/>
      <c r="D267" s="48"/>
      <c r="E267" s="49"/>
      <c r="F267" s="66"/>
      <c r="G267" s="49"/>
      <c r="H267" s="49"/>
    </row>
    <row r="268" spans="1:8" ht="15.6" customHeight="1">
      <c r="A268" s="3" t="s">
        <v>14</v>
      </c>
      <c r="B268" s="64">
        <v>2506</v>
      </c>
      <c r="C268" s="61" t="s">
        <v>133</v>
      </c>
      <c r="D268" s="62"/>
      <c r="E268" s="62"/>
      <c r="F268" s="62"/>
      <c r="G268" s="62"/>
      <c r="H268" s="62"/>
    </row>
    <row r="269" spans="1:8" ht="14.45" customHeight="1">
      <c r="A269" s="3"/>
      <c r="B269" s="60">
        <v>0.10299999999999999</v>
      </c>
      <c r="C269" s="61" t="s">
        <v>141</v>
      </c>
      <c r="D269" s="62"/>
      <c r="E269" s="62"/>
      <c r="F269" s="62"/>
      <c r="G269" s="62"/>
      <c r="H269" s="62"/>
    </row>
    <row r="270" spans="1:8" ht="14.45" customHeight="1">
      <c r="A270" s="3"/>
      <c r="B270" s="95">
        <v>39</v>
      </c>
      <c r="C270" s="96" t="s">
        <v>208</v>
      </c>
      <c r="D270" s="97"/>
      <c r="E270" s="98"/>
      <c r="F270" s="98"/>
      <c r="G270" s="98"/>
      <c r="H270" s="97"/>
    </row>
    <row r="271" spans="1:8" s="153" customFormat="1" ht="25.5">
      <c r="A271" s="55"/>
      <c r="B271" s="167" t="s">
        <v>210</v>
      </c>
      <c r="C271" s="168" t="s">
        <v>221</v>
      </c>
      <c r="D271" s="101">
        <v>0</v>
      </c>
      <c r="E271" s="101">
        <v>0</v>
      </c>
      <c r="F271" s="102">
        <v>31408</v>
      </c>
      <c r="G271" s="102">
        <v>31408</v>
      </c>
      <c r="H271" s="102">
        <v>31408</v>
      </c>
    </row>
    <row r="272" spans="1:8" ht="27.6" customHeight="1">
      <c r="A272" s="3"/>
      <c r="B272" s="95" t="s">
        <v>211</v>
      </c>
      <c r="C272" s="96" t="s">
        <v>249</v>
      </c>
      <c r="D272" s="98">
        <v>0</v>
      </c>
      <c r="E272" s="98">
        <v>0</v>
      </c>
      <c r="F272" s="97">
        <v>3209</v>
      </c>
      <c r="G272" s="97">
        <v>3209</v>
      </c>
      <c r="H272" s="98">
        <v>0</v>
      </c>
    </row>
    <row r="273" spans="1:8" ht="14.45" customHeight="1">
      <c r="A273" s="3" t="s">
        <v>12</v>
      </c>
      <c r="B273" s="95">
        <v>39</v>
      </c>
      <c r="C273" s="96" t="s">
        <v>208</v>
      </c>
      <c r="D273" s="100">
        <f t="shared" ref="D273:G273" si="49">SUM(D271:D272)</f>
        <v>0</v>
      </c>
      <c r="E273" s="100">
        <f t="shared" si="49"/>
        <v>0</v>
      </c>
      <c r="F273" s="99">
        <f t="shared" si="49"/>
        <v>34617</v>
      </c>
      <c r="G273" s="99">
        <f t="shared" si="49"/>
        <v>34617</v>
      </c>
      <c r="H273" s="99">
        <v>31408</v>
      </c>
    </row>
    <row r="274" spans="1:8" ht="13.5" customHeight="1">
      <c r="A274" s="3"/>
      <c r="B274" s="95"/>
      <c r="C274" s="96"/>
      <c r="D274" s="98"/>
      <c r="E274" s="98"/>
      <c r="F274" s="97"/>
      <c r="G274" s="97"/>
      <c r="H274" s="97"/>
    </row>
    <row r="275" spans="1:8" ht="15" customHeight="1">
      <c r="A275" s="3"/>
      <c r="B275" s="95">
        <v>71</v>
      </c>
      <c r="C275" s="96" t="s">
        <v>214</v>
      </c>
      <c r="D275" s="98"/>
      <c r="E275" s="98"/>
      <c r="F275" s="97"/>
      <c r="G275" s="97"/>
      <c r="H275" s="97"/>
    </row>
    <row r="276" spans="1:8" ht="15" customHeight="1">
      <c r="A276" s="3"/>
      <c r="B276" s="95" t="s">
        <v>213</v>
      </c>
      <c r="C276" s="96" t="s">
        <v>23</v>
      </c>
      <c r="D276" s="97">
        <v>5000</v>
      </c>
      <c r="E276" s="98">
        <v>0</v>
      </c>
      <c r="F276" s="97">
        <v>5000</v>
      </c>
      <c r="G276" s="97">
        <v>5000</v>
      </c>
      <c r="H276" s="97">
        <v>5000</v>
      </c>
    </row>
    <row r="277" spans="1:8" ht="15" customHeight="1">
      <c r="A277" s="3" t="s">
        <v>12</v>
      </c>
      <c r="B277" s="60">
        <v>0.10299999999999999</v>
      </c>
      <c r="C277" s="61" t="s">
        <v>141</v>
      </c>
      <c r="D277" s="99">
        <f t="shared" ref="D277:G277" si="50">D273+D276</f>
        <v>5000</v>
      </c>
      <c r="E277" s="100">
        <f t="shared" si="50"/>
        <v>0</v>
      </c>
      <c r="F277" s="99">
        <f t="shared" si="50"/>
        <v>39617</v>
      </c>
      <c r="G277" s="99">
        <f t="shared" si="50"/>
        <v>39617</v>
      </c>
      <c r="H277" s="99">
        <v>36408</v>
      </c>
    </row>
    <row r="278" spans="1:8" ht="13.9" customHeight="1">
      <c r="A278" s="3"/>
      <c r="B278" s="64"/>
      <c r="C278" s="61"/>
      <c r="D278" s="62"/>
      <c r="E278" s="62"/>
      <c r="F278" s="62"/>
      <c r="G278" s="62"/>
      <c r="H278" s="50"/>
    </row>
    <row r="279" spans="1:8" ht="15.6" customHeight="1">
      <c r="A279" s="3"/>
      <c r="B279" s="60">
        <v>0.8</v>
      </c>
      <c r="C279" s="61" t="s">
        <v>106</v>
      </c>
      <c r="D279" s="13"/>
      <c r="E279" s="13"/>
      <c r="F279" s="13"/>
      <c r="G279" s="13"/>
      <c r="H279" s="10"/>
    </row>
    <row r="280" spans="1:8" ht="15.6" customHeight="1">
      <c r="A280" s="3"/>
      <c r="B280" s="4">
        <v>60</v>
      </c>
      <c r="C280" s="46" t="s">
        <v>107</v>
      </c>
      <c r="D280" s="62"/>
      <c r="E280" s="62"/>
      <c r="F280" s="62"/>
      <c r="G280" s="62"/>
      <c r="H280" s="50"/>
    </row>
    <row r="281" spans="1:8" ht="15.6" customHeight="1">
      <c r="A281" s="3"/>
      <c r="B281" s="45" t="s">
        <v>108</v>
      </c>
      <c r="C281" s="3" t="s">
        <v>109</v>
      </c>
      <c r="D281" s="97">
        <v>20000</v>
      </c>
      <c r="E281" s="48">
        <v>0</v>
      </c>
      <c r="F281" s="97">
        <v>10000</v>
      </c>
      <c r="G281" s="97">
        <v>46500</v>
      </c>
      <c r="H281" s="66">
        <v>20000</v>
      </c>
    </row>
    <row r="282" spans="1:8" ht="15.6" customHeight="1">
      <c r="A282" s="3"/>
      <c r="B282" s="45" t="s">
        <v>217</v>
      </c>
      <c r="C282" s="3" t="s">
        <v>218</v>
      </c>
      <c r="D282" s="102">
        <v>300000</v>
      </c>
      <c r="E282" s="101">
        <v>0</v>
      </c>
      <c r="F282" s="101">
        <v>0</v>
      </c>
      <c r="G282" s="102">
        <v>25000</v>
      </c>
      <c r="H282" s="51">
        <v>0</v>
      </c>
    </row>
    <row r="283" spans="1:8" ht="13.9" customHeight="1">
      <c r="A283" s="73" t="s">
        <v>12</v>
      </c>
      <c r="B283" s="4">
        <v>60</v>
      </c>
      <c r="C283" s="46" t="s">
        <v>107</v>
      </c>
      <c r="D283" s="102">
        <f>D281+D282</f>
        <v>320000</v>
      </c>
      <c r="E283" s="101">
        <f t="shared" ref="E283:F283" si="51">E281+E282</f>
        <v>0</v>
      </c>
      <c r="F283" s="102">
        <f t="shared" si="51"/>
        <v>10000</v>
      </c>
      <c r="G283" s="102">
        <f>G281+G282</f>
        <v>71500</v>
      </c>
      <c r="H283" s="102">
        <v>20000</v>
      </c>
    </row>
    <row r="284" spans="1:8" ht="13.9" customHeight="1">
      <c r="A284" s="73" t="s">
        <v>12</v>
      </c>
      <c r="B284" s="60">
        <v>0.8</v>
      </c>
      <c r="C284" s="61" t="s">
        <v>106</v>
      </c>
      <c r="D284" s="102">
        <f t="shared" ref="D284:G284" si="52">D283</f>
        <v>320000</v>
      </c>
      <c r="E284" s="101">
        <f t="shared" si="52"/>
        <v>0</v>
      </c>
      <c r="F284" s="102">
        <f t="shared" si="52"/>
        <v>10000</v>
      </c>
      <c r="G284" s="102">
        <f t="shared" si="52"/>
        <v>71500</v>
      </c>
      <c r="H284" s="102">
        <v>20000</v>
      </c>
    </row>
    <row r="285" spans="1:8" ht="13.9" customHeight="1">
      <c r="A285" s="73" t="s">
        <v>12</v>
      </c>
      <c r="B285" s="64">
        <v>2506</v>
      </c>
      <c r="C285" s="61" t="s">
        <v>133</v>
      </c>
      <c r="D285" s="52">
        <f t="shared" ref="D285:G285" si="53">D284+D277</f>
        <v>325000</v>
      </c>
      <c r="E285" s="51">
        <f t="shared" si="53"/>
        <v>0</v>
      </c>
      <c r="F285" s="52">
        <f t="shared" si="53"/>
        <v>49617</v>
      </c>
      <c r="G285" s="52">
        <f t="shared" si="53"/>
        <v>111117</v>
      </c>
      <c r="H285" s="52">
        <v>56408</v>
      </c>
    </row>
    <row r="286" spans="1:8">
      <c r="A286" s="73"/>
      <c r="B286" s="64"/>
      <c r="C286" s="46"/>
      <c r="D286" s="50"/>
      <c r="E286" s="50"/>
      <c r="F286" s="50"/>
      <c r="G286" s="50"/>
      <c r="H286" s="50"/>
    </row>
    <row r="287" spans="1:8" ht="13.9" customHeight="1">
      <c r="A287" s="103" t="s">
        <v>131</v>
      </c>
      <c r="B287" s="104">
        <v>3454</v>
      </c>
      <c r="C287" s="105" t="s">
        <v>128</v>
      </c>
      <c r="D287" s="66"/>
      <c r="E287" s="66"/>
      <c r="F287" s="92"/>
      <c r="G287" s="66"/>
      <c r="H287" s="66"/>
    </row>
    <row r="288" spans="1:8" ht="13.9" customHeight="1">
      <c r="A288" s="103"/>
      <c r="B288" s="106">
        <v>1</v>
      </c>
      <c r="C288" s="107" t="s">
        <v>129</v>
      </c>
      <c r="D288" s="66"/>
      <c r="E288" s="66"/>
      <c r="F288" s="92"/>
      <c r="G288" s="66"/>
      <c r="H288" s="66"/>
    </row>
    <row r="289" spans="1:8" ht="13.9" customHeight="1">
      <c r="A289" s="103"/>
      <c r="B289" s="108">
        <v>1.8</v>
      </c>
      <c r="C289" s="105" t="s">
        <v>106</v>
      </c>
      <c r="D289" s="66"/>
      <c r="E289" s="66"/>
      <c r="F289" s="92"/>
      <c r="G289" s="66"/>
      <c r="H289" s="66"/>
    </row>
    <row r="290" spans="1:8" ht="28.15" customHeight="1">
      <c r="A290" s="103"/>
      <c r="B290" s="106">
        <v>1</v>
      </c>
      <c r="C290" s="107" t="s">
        <v>140</v>
      </c>
      <c r="D290" s="66"/>
      <c r="E290" s="66"/>
      <c r="F290" s="92"/>
      <c r="G290" s="66"/>
      <c r="H290" s="66"/>
    </row>
    <row r="291" spans="1:8" ht="13.9" customHeight="1">
      <c r="A291" s="103"/>
      <c r="B291" s="109" t="s">
        <v>130</v>
      </c>
      <c r="C291" s="107" t="s">
        <v>23</v>
      </c>
      <c r="D291" s="52">
        <v>2420</v>
      </c>
      <c r="E291" s="51">
        <v>0</v>
      </c>
      <c r="F291" s="52">
        <v>1</v>
      </c>
      <c r="G291" s="52">
        <v>1</v>
      </c>
      <c r="H291" s="52">
        <v>1</v>
      </c>
    </row>
    <row r="292" spans="1:8" ht="28.15" customHeight="1">
      <c r="A292" s="103" t="s">
        <v>12</v>
      </c>
      <c r="B292" s="106">
        <v>1</v>
      </c>
      <c r="C292" s="107" t="s">
        <v>140</v>
      </c>
      <c r="D292" s="52">
        <f>SUM(D291:D291)</f>
        <v>2420</v>
      </c>
      <c r="E292" s="51">
        <f t="shared" ref="E292:G292" si="54">SUM(E291:E291)</f>
        <v>0</v>
      </c>
      <c r="F292" s="52">
        <f t="shared" si="54"/>
        <v>1</v>
      </c>
      <c r="G292" s="52">
        <f t="shared" si="54"/>
        <v>1</v>
      </c>
      <c r="H292" s="52">
        <v>1</v>
      </c>
    </row>
    <row r="293" spans="1:8" ht="13.9" customHeight="1">
      <c r="A293" s="103" t="s">
        <v>12</v>
      </c>
      <c r="B293" s="110">
        <v>1.8</v>
      </c>
      <c r="C293" s="105" t="s">
        <v>106</v>
      </c>
      <c r="D293" s="72">
        <f t="shared" ref="D293:G295" si="55">D292</f>
        <v>2420</v>
      </c>
      <c r="E293" s="58">
        <f t="shared" si="55"/>
        <v>0</v>
      </c>
      <c r="F293" s="72">
        <f t="shared" si="55"/>
        <v>1</v>
      </c>
      <c r="G293" s="72">
        <f t="shared" si="55"/>
        <v>1</v>
      </c>
      <c r="H293" s="72">
        <v>1</v>
      </c>
    </row>
    <row r="294" spans="1:8" ht="13.9" customHeight="1">
      <c r="A294" s="103" t="s">
        <v>12</v>
      </c>
      <c r="B294" s="106">
        <v>1</v>
      </c>
      <c r="C294" s="107" t="s">
        <v>129</v>
      </c>
      <c r="D294" s="52">
        <f t="shared" si="55"/>
        <v>2420</v>
      </c>
      <c r="E294" s="51">
        <f t="shared" si="55"/>
        <v>0</v>
      </c>
      <c r="F294" s="52">
        <f t="shared" si="55"/>
        <v>1</v>
      </c>
      <c r="G294" s="52">
        <f t="shared" si="55"/>
        <v>1</v>
      </c>
      <c r="H294" s="52">
        <v>1</v>
      </c>
    </row>
    <row r="295" spans="1:8" ht="13.9" customHeight="1">
      <c r="A295" s="103" t="s">
        <v>12</v>
      </c>
      <c r="B295" s="104">
        <v>3454</v>
      </c>
      <c r="C295" s="105" t="s">
        <v>128</v>
      </c>
      <c r="D295" s="72">
        <f t="shared" si="55"/>
        <v>2420</v>
      </c>
      <c r="E295" s="58">
        <f t="shared" si="55"/>
        <v>0</v>
      </c>
      <c r="F295" s="72">
        <f t="shared" si="55"/>
        <v>1</v>
      </c>
      <c r="G295" s="72">
        <f t="shared" si="55"/>
        <v>1</v>
      </c>
      <c r="H295" s="72">
        <v>1</v>
      </c>
    </row>
    <row r="296" spans="1:8" s="152" customFormat="1" ht="13.9" customHeight="1">
      <c r="A296" s="111" t="s">
        <v>12</v>
      </c>
      <c r="B296" s="162"/>
      <c r="C296" s="163" t="s">
        <v>13</v>
      </c>
      <c r="D296" s="63">
        <f t="shared" ref="D296:G296" si="56">D266+D201+D86+D285+D75+D295+D210+D219</f>
        <v>464499</v>
      </c>
      <c r="E296" s="63">
        <f t="shared" si="56"/>
        <v>916165</v>
      </c>
      <c r="F296" s="63">
        <f t="shared" si="56"/>
        <v>1290183</v>
      </c>
      <c r="G296" s="63">
        <f t="shared" si="56"/>
        <v>1379028</v>
      </c>
      <c r="H296" s="63">
        <v>1384080</v>
      </c>
    </row>
    <row r="297" spans="1:8" ht="3.6" customHeight="1">
      <c r="A297" s="3"/>
      <c r="B297" s="4"/>
      <c r="C297" s="61"/>
      <c r="D297" s="50"/>
      <c r="E297" s="50"/>
      <c r="F297" s="50"/>
      <c r="G297" s="50"/>
      <c r="H297" s="50"/>
    </row>
    <row r="298" spans="1:8">
      <c r="A298" s="112"/>
      <c r="B298" s="113"/>
      <c r="C298" s="80" t="s">
        <v>110</v>
      </c>
      <c r="D298" s="50"/>
      <c r="E298" s="50"/>
      <c r="F298" s="50"/>
      <c r="G298" s="50"/>
      <c r="H298" s="50"/>
    </row>
    <row r="299" spans="1:8" ht="14.1" customHeight="1">
      <c r="A299" s="3" t="s">
        <v>14</v>
      </c>
      <c r="B299" s="83">
        <v>4059</v>
      </c>
      <c r="C299" s="80" t="s">
        <v>7</v>
      </c>
      <c r="D299" s="50"/>
      <c r="E299" s="50"/>
      <c r="F299" s="50"/>
      <c r="G299" s="50"/>
      <c r="H299" s="50"/>
    </row>
    <row r="300" spans="1:8" ht="14.1" customHeight="1">
      <c r="A300" s="112"/>
      <c r="B300" s="113">
        <v>80</v>
      </c>
      <c r="C300" s="78" t="s">
        <v>101</v>
      </c>
      <c r="D300" s="50"/>
      <c r="E300" s="50"/>
      <c r="F300" s="50"/>
      <c r="G300" s="50"/>
      <c r="H300" s="50"/>
    </row>
    <row r="301" spans="1:8" ht="14.1" customHeight="1">
      <c r="A301" s="112"/>
      <c r="B301" s="60">
        <v>80.051000000000002</v>
      </c>
      <c r="C301" s="80" t="s">
        <v>111</v>
      </c>
      <c r="D301" s="50"/>
      <c r="E301" s="50"/>
      <c r="F301" s="50"/>
      <c r="G301" s="50"/>
      <c r="H301" s="50"/>
    </row>
    <row r="302" spans="1:8" s="67" customFormat="1" ht="14.45" customHeight="1">
      <c r="A302" s="112"/>
      <c r="B302" s="4">
        <v>19</v>
      </c>
      <c r="C302" s="46" t="s">
        <v>209</v>
      </c>
      <c r="D302" s="48"/>
      <c r="E302" s="48"/>
      <c r="F302" s="66"/>
      <c r="G302" s="48"/>
      <c r="H302" s="66"/>
    </row>
    <row r="303" spans="1:8" ht="27" customHeight="1">
      <c r="A303" s="165"/>
      <c r="B303" s="170">
        <v>76</v>
      </c>
      <c r="C303" s="171" t="s">
        <v>248</v>
      </c>
      <c r="D303" s="51"/>
      <c r="E303" s="51"/>
      <c r="F303" s="52"/>
      <c r="G303" s="52"/>
      <c r="H303" s="52"/>
    </row>
    <row r="304" spans="1:8" ht="15" customHeight="1">
      <c r="A304" s="112"/>
      <c r="B304" s="113" t="s">
        <v>212</v>
      </c>
      <c r="C304" s="78" t="s">
        <v>220</v>
      </c>
      <c r="D304" s="48">
        <v>0</v>
      </c>
      <c r="E304" s="48">
        <v>0</v>
      </c>
      <c r="F304" s="66">
        <v>580</v>
      </c>
      <c r="G304" s="66">
        <v>5041</v>
      </c>
      <c r="H304" s="52">
        <v>200</v>
      </c>
    </row>
    <row r="305" spans="1:8" ht="14.45" customHeight="1">
      <c r="A305" s="112" t="s">
        <v>12</v>
      </c>
      <c r="B305" s="4">
        <v>19</v>
      </c>
      <c r="C305" s="46" t="s">
        <v>209</v>
      </c>
      <c r="D305" s="58">
        <f t="shared" ref="D305:G305" si="57">D304</f>
        <v>0</v>
      </c>
      <c r="E305" s="58">
        <f t="shared" si="57"/>
        <v>0</v>
      </c>
      <c r="F305" s="72">
        <f t="shared" si="57"/>
        <v>580</v>
      </c>
      <c r="G305" s="72">
        <f t="shared" si="57"/>
        <v>5041</v>
      </c>
      <c r="H305" s="72">
        <v>200</v>
      </c>
    </row>
    <row r="306" spans="1:8">
      <c r="A306" s="112"/>
      <c r="B306" s="60"/>
      <c r="C306" s="80"/>
      <c r="D306" s="50"/>
      <c r="E306" s="50"/>
      <c r="F306" s="50"/>
      <c r="G306" s="50"/>
      <c r="H306" s="50"/>
    </row>
    <row r="307" spans="1:8" ht="27.6" customHeight="1">
      <c r="A307" s="112"/>
      <c r="B307" s="113">
        <v>75</v>
      </c>
      <c r="C307" s="78" t="s">
        <v>151</v>
      </c>
      <c r="D307" s="66"/>
      <c r="E307" s="48"/>
      <c r="F307" s="48"/>
      <c r="G307" s="66"/>
      <c r="H307" s="66"/>
    </row>
    <row r="308" spans="1:8" ht="14.25" customHeight="1">
      <c r="A308" s="112"/>
      <c r="B308" s="113">
        <v>66</v>
      </c>
      <c r="C308" s="78" t="s">
        <v>152</v>
      </c>
      <c r="D308" s="66"/>
      <c r="E308" s="48"/>
      <c r="F308" s="48"/>
      <c r="G308" s="66"/>
      <c r="H308" s="66"/>
    </row>
    <row r="309" spans="1:8" ht="14.25" customHeight="1">
      <c r="A309" s="112"/>
      <c r="B309" s="113" t="s">
        <v>171</v>
      </c>
      <c r="C309" s="78" t="s">
        <v>123</v>
      </c>
      <c r="D309" s="52">
        <v>245425</v>
      </c>
      <c r="E309" s="51">
        <v>0</v>
      </c>
      <c r="F309" s="52">
        <v>25300</v>
      </c>
      <c r="G309" s="52">
        <v>25300</v>
      </c>
      <c r="H309" s="51">
        <v>0</v>
      </c>
    </row>
    <row r="310" spans="1:8">
      <c r="A310" s="112" t="s">
        <v>12</v>
      </c>
      <c r="B310" s="113">
        <v>66</v>
      </c>
      <c r="C310" s="78" t="s">
        <v>152</v>
      </c>
      <c r="D310" s="52">
        <f t="shared" ref="D310:G310" si="58">D309</f>
        <v>245425</v>
      </c>
      <c r="E310" s="51">
        <f t="shared" si="58"/>
        <v>0</v>
      </c>
      <c r="F310" s="52">
        <f t="shared" si="58"/>
        <v>25300</v>
      </c>
      <c r="G310" s="52">
        <f t="shared" si="58"/>
        <v>25300</v>
      </c>
      <c r="H310" s="51">
        <v>0</v>
      </c>
    </row>
    <row r="311" spans="1:8" ht="10.15" customHeight="1">
      <c r="A311" s="112"/>
      <c r="B311" s="113"/>
      <c r="C311" s="78"/>
      <c r="D311" s="90"/>
      <c r="E311" s="90"/>
      <c r="F311" s="90"/>
      <c r="G311" s="90"/>
      <c r="H311" s="90"/>
    </row>
    <row r="312" spans="1:8">
      <c r="A312" s="112"/>
      <c r="B312" s="113">
        <v>67</v>
      </c>
      <c r="C312" s="78" t="s">
        <v>243</v>
      </c>
      <c r="D312" s="66"/>
      <c r="E312" s="66"/>
      <c r="F312" s="66"/>
      <c r="G312" s="66"/>
      <c r="H312" s="66"/>
    </row>
    <row r="313" spans="1:8" ht="15.6" customHeight="1">
      <c r="A313" s="112"/>
      <c r="B313" s="113" t="s">
        <v>172</v>
      </c>
      <c r="C313" s="78" t="s">
        <v>123</v>
      </c>
      <c r="D313" s="52">
        <v>21770</v>
      </c>
      <c r="E313" s="51">
        <v>0</v>
      </c>
      <c r="F313" s="52">
        <v>121700</v>
      </c>
      <c r="G313" s="52">
        <v>121700</v>
      </c>
      <c r="H313" s="51">
        <v>0</v>
      </c>
    </row>
    <row r="314" spans="1:8">
      <c r="A314" s="112" t="s">
        <v>12</v>
      </c>
      <c r="B314" s="113">
        <v>67</v>
      </c>
      <c r="C314" s="78" t="s">
        <v>243</v>
      </c>
      <c r="D314" s="52">
        <f t="shared" ref="D314:G314" si="59">D313</f>
        <v>21770</v>
      </c>
      <c r="E314" s="51">
        <f t="shared" si="59"/>
        <v>0</v>
      </c>
      <c r="F314" s="52">
        <f t="shared" si="59"/>
        <v>121700</v>
      </c>
      <c r="G314" s="52">
        <f t="shared" si="59"/>
        <v>121700</v>
      </c>
      <c r="H314" s="51">
        <v>0</v>
      </c>
    </row>
    <row r="315" spans="1:8" ht="29.1" customHeight="1">
      <c r="A315" s="112" t="s">
        <v>12</v>
      </c>
      <c r="B315" s="113">
        <v>75</v>
      </c>
      <c r="C315" s="78" t="s">
        <v>151</v>
      </c>
      <c r="D315" s="72">
        <f t="shared" ref="D315:G315" si="60">D313+D309</f>
        <v>267195</v>
      </c>
      <c r="E315" s="58">
        <f t="shared" si="60"/>
        <v>0</v>
      </c>
      <c r="F315" s="72">
        <f t="shared" si="60"/>
        <v>147000</v>
      </c>
      <c r="G315" s="72">
        <f t="shared" si="60"/>
        <v>147000</v>
      </c>
      <c r="H315" s="58">
        <v>0</v>
      </c>
    </row>
    <row r="316" spans="1:8" ht="14.45" customHeight="1">
      <c r="A316" s="112"/>
      <c r="B316" s="113"/>
      <c r="C316" s="78"/>
      <c r="D316" s="114"/>
      <c r="E316" s="114"/>
      <c r="F316" s="90"/>
      <c r="G316" s="90"/>
      <c r="H316" s="90"/>
    </row>
    <row r="317" spans="1:8" ht="15.6" customHeight="1">
      <c r="A317" s="112"/>
      <c r="B317" s="113">
        <v>78</v>
      </c>
      <c r="C317" s="142" t="s">
        <v>152</v>
      </c>
      <c r="D317" s="48"/>
      <c r="E317" s="48"/>
      <c r="F317" s="48"/>
      <c r="G317" s="48"/>
      <c r="H317" s="48"/>
    </row>
    <row r="318" spans="1:8">
      <c r="A318" s="112"/>
      <c r="B318" s="113" t="s">
        <v>222</v>
      </c>
      <c r="C318" s="115" t="s">
        <v>223</v>
      </c>
      <c r="D318" s="48">
        <v>0</v>
      </c>
      <c r="E318" s="48">
        <v>0</v>
      </c>
      <c r="F318" s="66">
        <v>350000</v>
      </c>
      <c r="G318" s="66">
        <v>450000</v>
      </c>
      <c r="H318" s="66">
        <v>200000</v>
      </c>
    </row>
    <row r="319" spans="1:8">
      <c r="A319" s="112"/>
      <c r="B319" s="113"/>
      <c r="C319" s="115"/>
      <c r="D319" s="48"/>
      <c r="E319" s="48"/>
      <c r="F319" s="66"/>
      <c r="G319" s="66"/>
      <c r="H319" s="66"/>
    </row>
    <row r="320" spans="1:8">
      <c r="A320" s="112"/>
      <c r="B320" s="113">
        <v>79</v>
      </c>
      <c r="C320" s="46" t="s">
        <v>107</v>
      </c>
      <c r="D320" s="48"/>
      <c r="E320" s="48"/>
      <c r="F320" s="66"/>
      <c r="G320" s="48"/>
      <c r="H320" s="66"/>
    </row>
    <row r="321" spans="1:8">
      <c r="A321" s="112"/>
      <c r="B321" s="113">
        <v>79.007199999999997</v>
      </c>
      <c r="C321" s="3" t="s">
        <v>218</v>
      </c>
      <c r="D321" s="48">
        <v>0</v>
      </c>
      <c r="E321" s="48">
        <v>0</v>
      </c>
      <c r="F321" s="48">
        <v>0</v>
      </c>
      <c r="G321" s="48">
        <v>0</v>
      </c>
      <c r="H321" s="66">
        <v>50000</v>
      </c>
    </row>
    <row r="322" spans="1:8" ht="15" customHeight="1">
      <c r="A322" s="3" t="s">
        <v>12</v>
      </c>
      <c r="B322" s="60">
        <v>80.051000000000002</v>
      </c>
      <c r="C322" s="80" t="s">
        <v>111</v>
      </c>
      <c r="D322" s="72">
        <f t="shared" ref="D322:G322" si="61">D315+D305</f>
        <v>267195</v>
      </c>
      <c r="E322" s="58">
        <f t="shared" si="61"/>
        <v>0</v>
      </c>
      <c r="F322" s="72">
        <f t="shared" si="61"/>
        <v>147580</v>
      </c>
      <c r="G322" s="72">
        <f t="shared" si="61"/>
        <v>152041</v>
      </c>
      <c r="H322" s="72">
        <v>200</v>
      </c>
    </row>
    <row r="323" spans="1:8" ht="15" customHeight="1">
      <c r="A323" s="3" t="s">
        <v>12</v>
      </c>
      <c r="B323" s="113">
        <v>80</v>
      </c>
      <c r="C323" s="78" t="s">
        <v>101</v>
      </c>
      <c r="D323" s="66">
        <f>D322+D318+D321</f>
        <v>267195</v>
      </c>
      <c r="E323" s="48">
        <f t="shared" ref="E323:G323" si="62">E322+E318+E321</f>
        <v>0</v>
      </c>
      <c r="F323" s="66">
        <f t="shared" si="62"/>
        <v>497580</v>
      </c>
      <c r="G323" s="66">
        <f t="shared" si="62"/>
        <v>602041</v>
      </c>
      <c r="H323" s="66">
        <v>250200</v>
      </c>
    </row>
    <row r="324" spans="1:8" ht="15" customHeight="1">
      <c r="A324" s="3" t="s">
        <v>12</v>
      </c>
      <c r="B324" s="64">
        <v>4059</v>
      </c>
      <c r="C324" s="80" t="s">
        <v>7</v>
      </c>
      <c r="D324" s="72">
        <f t="shared" ref="D324:G324" si="63">D323</f>
        <v>267195</v>
      </c>
      <c r="E324" s="58">
        <f t="shared" si="63"/>
        <v>0</v>
      </c>
      <c r="F324" s="72">
        <f t="shared" si="63"/>
        <v>497580</v>
      </c>
      <c r="G324" s="72">
        <f t="shared" si="63"/>
        <v>602041</v>
      </c>
      <c r="H324" s="72">
        <v>250200</v>
      </c>
    </row>
    <row r="325" spans="1:8">
      <c r="A325" s="3"/>
      <c r="B325" s="64"/>
      <c r="C325" s="80"/>
      <c r="D325" s="66"/>
      <c r="E325" s="48"/>
      <c r="F325" s="48"/>
      <c r="G325" s="66"/>
      <c r="H325" s="66"/>
    </row>
    <row r="326" spans="1:8" ht="14.45" customHeight="1">
      <c r="A326" s="116" t="s">
        <v>14</v>
      </c>
      <c r="B326" s="117">
        <v>4215</v>
      </c>
      <c r="C326" s="118" t="s">
        <v>160</v>
      </c>
      <c r="D326" s="66"/>
      <c r="E326" s="48"/>
      <c r="F326" s="48"/>
      <c r="G326" s="66"/>
      <c r="H326" s="66"/>
    </row>
    <row r="327" spans="1:8" ht="14.45" customHeight="1">
      <c r="A327" s="116"/>
      <c r="B327" s="119">
        <v>1</v>
      </c>
      <c r="C327" s="120" t="s">
        <v>157</v>
      </c>
      <c r="D327" s="66"/>
      <c r="E327" s="48"/>
      <c r="F327" s="48"/>
      <c r="G327" s="66"/>
      <c r="H327" s="66"/>
    </row>
    <row r="328" spans="1:8" ht="14.45" customHeight="1">
      <c r="A328" s="116"/>
      <c r="B328" s="121">
        <v>1.101</v>
      </c>
      <c r="C328" s="118" t="s">
        <v>158</v>
      </c>
      <c r="D328" s="66"/>
      <c r="E328" s="48"/>
      <c r="F328" s="48"/>
      <c r="G328" s="66"/>
      <c r="H328" s="66"/>
    </row>
    <row r="329" spans="1:8" ht="27.6" customHeight="1">
      <c r="A329" s="3"/>
      <c r="B329" s="113">
        <v>75</v>
      </c>
      <c r="C329" s="78" t="s">
        <v>151</v>
      </c>
      <c r="D329" s="66"/>
      <c r="E329" s="48"/>
      <c r="F329" s="48"/>
      <c r="G329" s="66"/>
      <c r="H329" s="66"/>
    </row>
    <row r="330" spans="1:8" ht="15" customHeight="1">
      <c r="A330" s="3"/>
      <c r="B330" s="4">
        <v>68</v>
      </c>
      <c r="C330" s="78" t="s">
        <v>165</v>
      </c>
      <c r="D330" s="66"/>
      <c r="E330" s="48"/>
      <c r="F330" s="48"/>
      <c r="G330" s="66"/>
      <c r="H330" s="66"/>
    </row>
    <row r="331" spans="1:8" ht="15" customHeight="1">
      <c r="A331" s="3"/>
      <c r="B331" s="113" t="s">
        <v>174</v>
      </c>
      <c r="C331" s="78" t="s">
        <v>123</v>
      </c>
      <c r="D331" s="52">
        <v>6986</v>
      </c>
      <c r="E331" s="51">
        <v>0</v>
      </c>
      <c r="F331" s="52">
        <v>7400</v>
      </c>
      <c r="G331" s="52">
        <v>7400</v>
      </c>
      <c r="H331" s="51">
        <v>0</v>
      </c>
    </row>
    <row r="332" spans="1:8" ht="15" customHeight="1">
      <c r="A332" s="3" t="s">
        <v>12</v>
      </c>
      <c r="B332" s="121">
        <v>1.101</v>
      </c>
      <c r="C332" s="118" t="s">
        <v>158</v>
      </c>
      <c r="D332" s="52">
        <f t="shared" ref="D332:G333" si="64">D331</f>
        <v>6986</v>
      </c>
      <c r="E332" s="51">
        <f t="shared" si="64"/>
        <v>0</v>
      </c>
      <c r="F332" s="52">
        <f t="shared" si="64"/>
        <v>7400</v>
      </c>
      <c r="G332" s="52">
        <f t="shared" si="64"/>
        <v>7400</v>
      </c>
      <c r="H332" s="51">
        <v>0</v>
      </c>
    </row>
    <row r="333" spans="1:8" ht="15" customHeight="1">
      <c r="A333" s="3" t="s">
        <v>12</v>
      </c>
      <c r="B333" s="119">
        <v>1</v>
      </c>
      <c r="C333" s="120" t="s">
        <v>157</v>
      </c>
      <c r="D333" s="52">
        <f t="shared" si="64"/>
        <v>6986</v>
      </c>
      <c r="E333" s="51">
        <f t="shared" si="64"/>
        <v>0</v>
      </c>
      <c r="F333" s="52">
        <f t="shared" si="64"/>
        <v>7400</v>
      </c>
      <c r="G333" s="52">
        <f t="shared" si="64"/>
        <v>7400</v>
      </c>
      <c r="H333" s="51">
        <v>0</v>
      </c>
    </row>
    <row r="334" spans="1:8">
      <c r="A334" s="55" t="s">
        <v>12</v>
      </c>
      <c r="B334" s="172">
        <v>4215</v>
      </c>
      <c r="C334" s="166" t="s">
        <v>160</v>
      </c>
      <c r="D334" s="52">
        <f t="shared" ref="D334:G334" si="65">D332</f>
        <v>6986</v>
      </c>
      <c r="E334" s="51">
        <f t="shared" si="65"/>
        <v>0</v>
      </c>
      <c r="F334" s="52">
        <f t="shared" si="65"/>
        <v>7400</v>
      </c>
      <c r="G334" s="52">
        <f t="shared" si="65"/>
        <v>7400</v>
      </c>
      <c r="H334" s="51">
        <v>0</v>
      </c>
    </row>
    <row r="335" spans="1:8" ht="15.6" customHeight="1">
      <c r="A335" s="3"/>
      <c r="B335" s="64"/>
      <c r="C335" s="80"/>
      <c r="D335" s="66"/>
      <c r="E335" s="48"/>
      <c r="F335" s="48"/>
      <c r="G335" s="66"/>
      <c r="H335" s="66"/>
    </row>
    <row r="336" spans="1:8">
      <c r="A336" s="122" t="s">
        <v>14</v>
      </c>
      <c r="B336" s="123">
        <v>5054</v>
      </c>
      <c r="C336" s="124" t="s">
        <v>153</v>
      </c>
      <c r="D336" s="66"/>
      <c r="E336" s="48"/>
      <c r="F336" s="48"/>
      <c r="G336" s="66"/>
      <c r="H336" s="66"/>
    </row>
    <row r="337" spans="1:8">
      <c r="A337" s="122"/>
      <c r="B337" s="160">
        <v>4</v>
      </c>
      <c r="C337" s="161" t="s">
        <v>154</v>
      </c>
      <c r="D337" s="66"/>
      <c r="E337" s="48"/>
      <c r="F337" s="48"/>
      <c r="G337" s="66"/>
      <c r="H337" s="66"/>
    </row>
    <row r="338" spans="1:8" ht="12.6" customHeight="1">
      <c r="A338" s="3"/>
      <c r="B338" s="121">
        <v>4.3369999999999997</v>
      </c>
      <c r="C338" s="124" t="s">
        <v>155</v>
      </c>
      <c r="D338" s="66"/>
      <c r="E338" s="48"/>
      <c r="F338" s="66"/>
      <c r="G338" s="66"/>
      <c r="H338" s="66"/>
    </row>
    <row r="339" spans="1:8" ht="25.5">
      <c r="A339" s="3"/>
      <c r="B339" s="113">
        <v>75</v>
      </c>
      <c r="C339" s="78" t="s">
        <v>151</v>
      </c>
      <c r="D339" s="66"/>
      <c r="E339" s="48"/>
      <c r="F339" s="66"/>
      <c r="G339" s="66"/>
      <c r="H339" s="66"/>
    </row>
    <row r="340" spans="1:8" ht="12.6" customHeight="1">
      <c r="A340" s="3"/>
      <c r="B340" s="113">
        <v>70</v>
      </c>
      <c r="C340" s="78" t="s">
        <v>156</v>
      </c>
      <c r="D340" s="66"/>
      <c r="E340" s="48"/>
      <c r="F340" s="66"/>
      <c r="G340" s="66"/>
      <c r="H340" s="66"/>
    </row>
    <row r="341" spans="1:8" ht="12.6" customHeight="1">
      <c r="A341" s="3"/>
      <c r="B341" s="113" t="s">
        <v>173</v>
      </c>
      <c r="C341" s="78" t="s">
        <v>123</v>
      </c>
      <c r="D341" s="66">
        <v>64771</v>
      </c>
      <c r="E341" s="48">
        <v>0</v>
      </c>
      <c r="F341" s="66">
        <v>1</v>
      </c>
      <c r="G341" s="66">
        <v>1</v>
      </c>
      <c r="H341" s="48">
        <v>0</v>
      </c>
    </row>
    <row r="342" spans="1:8" ht="25.5">
      <c r="A342" s="3" t="s">
        <v>12</v>
      </c>
      <c r="B342" s="113">
        <v>75</v>
      </c>
      <c r="C342" s="78" t="s">
        <v>151</v>
      </c>
      <c r="D342" s="72">
        <f t="shared" ref="D342:G342" si="66">D341</f>
        <v>64771</v>
      </c>
      <c r="E342" s="58">
        <f t="shared" si="66"/>
        <v>0</v>
      </c>
      <c r="F342" s="72">
        <f t="shared" si="66"/>
        <v>1</v>
      </c>
      <c r="G342" s="72">
        <f t="shared" si="66"/>
        <v>1</v>
      </c>
      <c r="H342" s="58">
        <v>0</v>
      </c>
    </row>
    <row r="343" spans="1:8" ht="13.15" customHeight="1">
      <c r="A343" s="3" t="s">
        <v>12</v>
      </c>
      <c r="B343" s="121">
        <v>4.3369999999999997</v>
      </c>
      <c r="C343" s="124" t="s">
        <v>155</v>
      </c>
      <c r="D343" s="72">
        <f t="shared" ref="D343:G343" si="67">D341</f>
        <v>64771</v>
      </c>
      <c r="E343" s="58">
        <f t="shared" si="67"/>
        <v>0</v>
      </c>
      <c r="F343" s="72">
        <f t="shared" si="67"/>
        <v>1</v>
      </c>
      <c r="G343" s="72">
        <f t="shared" si="67"/>
        <v>1</v>
      </c>
      <c r="H343" s="58">
        <v>0</v>
      </c>
    </row>
    <row r="344" spans="1:8" ht="13.15" customHeight="1">
      <c r="A344" s="55" t="s">
        <v>12</v>
      </c>
      <c r="B344" s="125">
        <v>4</v>
      </c>
      <c r="C344" s="126" t="s">
        <v>154</v>
      </c>
      <c r="D344" s="52">
        <f>D343</f>
        <v>64771</v>
      </c>
      <c r="E344" s="51">
        <f t="shared" ref="E344:G344" si="68">E343</f>
        <v>0</v>
      </c>
      <c r="F344" s="52">
        <f t="shared" si="68"/>
        <v>1</v>
      </c>
      <c r="G344" s="52">
        <f t="shared" si="68"/>
        <v>1</v>
      </c>
      <c r="H344" s="51">
        <v>0</v>
      </c>
    </row>
    <row r="345" spans="1:8" ht="13.15" customHeight="1">
      <c r="A345" s="127" t="s">
        <v>12</v>
      </c>
      <c r="B345" s="128">
        <v>5054</v>
      </c>
      <c r="C345" s="129" t="s">
        <v>153</v>
      </c>
      <c r="D345" s="52">
        <f>D343</f>
        <v>64771</v>
      </c>
      <c r="E345" s="51">
        <f t="shared" ref="E345:G345" si="69">E343</f>
        <v>0</v>
      </c>
      <c r="F345" s="52">
        <f t="shared" si="69"/>
        <v>1</v>
      </c>
      <c r="G345" s="52">
        <f t="shared" si="69"/>
        <v>1</v>
      </c>
      <c r="H345" s="51">
        <v>0</v>
      </c>
    </row>
    <row r="346" spans="1:8" ht="13.15" customHeight="1">
      <c r="A346" s="111" t="s">
        <v>12</v>
      </c>
      <c r="B346" s="130"/>
      <c r="C346" s="131" t="s">
        <v>110</v>
      </c>
      <c r="D346" s="72">
        <f t="shared" ref="D346:G346" si="70">D324+D345+D334</f>
        <v>338952</v>
      </c>
      <c r="E346" s="58">
        <f t="shared" si="70"/>
        <v>0</v>
      </c>
      <c r="F346" s="72">
        <f t="shared" si="70"/>
        <v>504981</v>
      </c>
      <c r="G346" s="72">
        <f t="shared" si="70"/>
        <v>609442</v>
      </c>
      <c r="H346" s="72">
        <v>250200</v>
      </c>
    </row>
    <row r="347" spans="1:8" ht="13.15" customHeight="1">
      <c r="A347" s="111" t="s">
        <v>12</v>
      </c>
      <c r="B347" s="130"/>
      <c r="C347" s="131" t="s">
        <v>8</v>
      </c>
      <c r="D347" s="54">
        <f t="shared" ref="D347:G347" si="71">D346+D296</f>
        <v>803451</v>
      </c>
      <c r="E347" s="54">
        <f t="shared" si="71"/>
        <v>916165</v>
      </c>
      <c r="F347" s="54">
        <f t="shared" si="71"/>
        <v>1795164</v>
      </c>
      <c r="G347" s="54">
        <f t="shared" si="71"/>
        <v>1988470</v>
      </c>
      <c r="H347" s="54">
        <v>1634280</v>
      </c>
    </row>
    <row r="348" spans="1:8" ht="12" customHeight="1">
      <c r="A348" s="3"/>
      <c r="B348" s="64"/>
      <c r="C348" s="132"/>
      <c r="D348" s="13"/>
      <c r="E348" s="13"/>
      <c r="F348" s="49"/>
      <c r="G348" s="49"/>
      <c r="H348" s="49"/>
    </row>
    <row r="349" spans="1:8" ht="6.6" customHeight="1">
      <c r="A349" s="3"/>
      <c r="B349" s="86"/>
      <c r="C349" s="80"/>
      <c r="D349" s="92"/>
      <c r="E349" s="62"/>
      <c r="F349" s="92"/>
      <c r="G349" s="48"/>
      <c r="H349" s="66"/>
    </row>
    <row r="350" spans="1:8">
      <c r="A350" s="3" t="s">
        <v>166</v>
      </c>
      <c r="B350" s="155">
        <v>2053</v>
      </c>
      <c r="C350" s="46" t="s">
        <v>230</v>
      </c>
      <c r="D350" s="92">
        <v>0</v>
      </c>
      <c r="E350" s="62">
        <v>53</v>
      </c>
      <c r="F350" s="48">
        <v>0</v>
      </c>
      <c r="G350" s="48">
        <v>0</v>
      </c>
      <c r="H350" s="48">
        <v>0</v>
      </c>
    </row>
    <row r="351" spans="1:8" ht="30" customHeight="1">
      <c r="A351" s="1" t="s">
        <v>126</v>
      </c>
      <c r="C351" s="180" t="s">
        <v>229</v>
      </c>
      <c r="D351" s="180"/>
      <c r="E351" s="180"/>
      <c r="F351" s="180"/>
      <c r="G351" s="180"/>
      <c r="H351" s="180"/>
    </row>
    <row r="352" spans="1:8" ht="28.15" customHeight="1">
      <c r="A352" s="3" t="s">
        <v>166</v>
      </c>
      <c r="B352" s="155">
        <v>2245</v>
      </c>
      <c r="C352" s="46" t="s">
        <v>179</v>
      </c>
      <c r="D352" s="48">
        <v>0</v>
      </c>
      <c r="E352" s="50">
        <v>275148</v>
      </c>
      <c r="F352" s="66">
        <v>470000</v>
      </c>
      <c r="G352" s="66">
        <v>470000</v>
      </c>
      <c r="H352" s="50"/>
    </row>
    <row r="353" spans="1:8" ht="25.5">
      <c r="A353" s="3" t="s">
        <v>166</v>
      </c>
      <c r="B353" s="155">
        <v>2245</v>
      </c>
      <c r="C353" s="46" t="s">
        <v>250</v>
      </c>
      <c r="D353" s="48">
        <v>0</v>
      </c>
      <c r="E353" s="48">
        <v>0</v>
      </c>
      <c r="F353" s="48">
        <v>0</v>
      </c>
      <c r="G353" s="134">
        <v>5000</v>
      </c>
      <c r="H353" s="134"/>
    </row>
    <row r="354" spans="1:8">
      <c r="A354" s="3"/>
      <c r="B354" s="4"/>
      <c r="C354" s="133"/>
      <c r="D354" s="134"/>
      <c r="E354" s="134"/>
      <c r="F354" s="134"/>
      <c r="G354" s="134"/>
      <c r="H354" s="134"/>
    </row>
    <row r="355" spans="1:8">
      <c r="A355" s="3"/>
      <c r="B355" s="4"/>
      <c r="C355" s="133"/>
      <c r="D355" s="134"/>
      <c r="E355" s="134"/>
      <c r="F355" s="134"/>
      <c r="G355" s="134"/>
      <c r="H355" s="134"/>
    </row>
    <row r="356" spans="1:8">
      <c r="A356" s="3"/>
      <c r="B356" s="4"/>
      <c r="C356" s="133"/>
      <c r="D356" s="134"/>
      <c r="E356" s="134"/>
      <c r="F356" s="134"/>
      <c r="G356" s="134"/>
      <c r="H356" s="134"/>
    </row>
    <row r="357" spans="1:8">
      <c r="D357" s="135"/>
      <c r="E357" s="135"/>
      <c r="F357" s="136"/>
      <c r="G357" s="136"/>
    </row>
    <row r="358" spans="1:8">
      <c r="F358" s="137"/>
      <c r="G358" s="137"/>
    </row>
    <row r="359" spans="1:8">
      <c r="C359" s="94"/>
      <c r="F359" s="135"/>
      <c r="G359" s="135"/>
    </row>
    <row r="360" spans="1:8">
      <c r="C360" s="94"/>
      <c r="F360" s="29"/>
    </row>
    <row r="361" spans="1:8">
      <c r="C361" s="94"/>
      <c r="F361" s="29"/>
    </row>
    <row r="362" spans="1:8">
      <c r="C362" s="94"/>
      <c r="F362" s="29"/>
    </row>
    <row r="363" spans="1:8">
      <c r="C363" s="94"/>
      <c r="F363" s="29"/>
    </row>
    <row r="364" spans="1:8">
      <c r="C364" s="94"/>
      <c r="F364" s="29"/>
    </row>
    <row r="365" spans="1:8">
      <c r="C365" s="94"/>
      <c r="F365" s="29"/>
    </row>
    <row r="366" spans="1:8">
      <c r="C366" s="94"/>
      <c r="F366" s="29"/>
    </row>
    <row r="367" spans="1:8">
      <c r="F367" s="29"/>
    </row>
    <row r="368" spans="1:8">
      <c r="F368" s="29"/>
    </row>
    <row r="370" spans="1:4">
      <c r="A370" s="3"/>
      <c r="B370" s="4"/>
      <c r="C370" s="67"/>
    </row>
    <row r="371" spans="1:4" ht="11.45" customHeight="1">
      <c r="A371" s="138"/>
      <c r="B371" s="139"/>
      <c r="C371" s="140"/>
      <c r="D371" s="138"/>
    </row>
    <row r="372" spans="1:4">
      <c r="A372" s="3"/>
      <c r="B372" s="4"/>
      <c r="C372" s="67"/>
    </row>
    <row r="373" spans="1:4">
      <c r="A373" s="3"/>
      <c r="B373" s="138"/>
      <c r="C373" s="140"/>
    </row>
    <row r="374" spans="1:4">
      <c r="A374" s="3"/>
      <c r="B374" s="138"/>
      <c r="C374" s="140"/>
    </row>
    <row r="375" spans="1:4">
      <c r="A375" s="3"/>
      <c r="B375" s="138"/>
      <c r="C375" s="140"/>
    </row>
    <row r="376" spans="1:4">
      <c r="A376" s="3"/>
      <c r="B376" s="4"/>
      <c r="C376" s="140"/>
    </row>
    <row r="377" spans="1:4">
      <c r="A377" s="3"/>
      <c r="B377" s="4"/>
      <c r="C377" s="67"/>
    </row>
    <row r="378" spans="1:4">
      <c r="A378" s="3"/>
      <c r="B378" s="4"/>
      <c r="C378" s="140"/>
    </row>
    <row r="382" spans="1:4" ht="14.25">
      <c r="C382" s="141"/>
    </row>
  </sheetData>
  <mergeCells count="6">
    <mergeCell ref="C351:H351"/>
    <mergeCell ref="A1:H1"/>
    <mergeCell ref="A2:H2"/>
    <mergeCell ref="D26:E26"/>
    <mergeCell ref="D25:E25"/>
    <mergeCell ref="E9:E10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83" firstPageNumber="157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9" manualBreakCount="9">
    <brk id="39" max="11" man="1"/>
    <brk id="76" max="11" man="1"/>
    <brk id="110" max="11" man="1"/>
    <brk id="143" max="11" man="1"/>
    <brk id="181" max="11" man="1"/>
    <brk id="216" max="11" man="1"/>
    <brk id="245" max="11" man="1"/>
    <brk id="271" max="11" man="1"/>
    <brk id="303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dem22</vt:lpstr>
      <vt:lpstr>'dem22'!crfrec</vt:lpstr>
      <vt:lpstr>'dem22'!css</vt:lpstr>
      <vt:lpstr>'dem22'!da</vt:lpstr>
      <vt:lpstr>landrevenue</vt:lpstr>
      <vt:lpstr>'dem22'!lr</vt:lpstr>
      <vt:lpstr>'dem22'!nc</vt:lpstr>
      <vt:lpstr>'dem22'!Print_Area</vt:lpstr>
      <vt:lpstr>'dem22'!Print_Titles</vt:lpstr>
      <vt:lpstr>'dem22'!pwcap</vt:lpstr>
      <vt:lpstr>'dem22'!reform</vt:lpstr>
      <vt:lpstr>'dem22'!revise</vt:lpstr>
      <vt:lpstr>'dem22'!roads</vt:lpstr>
      <vt:lpstr>'dem22'!sgs</vt:lpstr>
      <vt:lpstr>'dem22'!summary</vt:lpstr>
      <vt:lpstr>'dem22'!water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2018-02-26T11:58:09Z</cp:lastPrinted>
  <dcterms:created xsi:type="dcterms:W3CDTF">2004-06-02T16:20:15Z</dcterms:created>
  <dcterms:modified xsi:type="dcterms:W3CDTF">2018-04-07T07:52:41Z</dcterms:modified>
</cp:coreProperties>
</file>