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 tabRatio="604"/>
  </bookViews>
  <sheets>
    <sheet name="dem47" sheetId="4" r:id="rId1"/>
  </sheets>
  <definedNames>
    <definedName name="_xlnm._FilterDatabase" localSheetId="0" hidden="1">'dem47'!$A$18:$H$146</definedName>
    <definedName name="educap" localSheetId="0">'dem47'!#REF!</definedName>
    <definedName name="educationrevenue" localSheetId="0">'dem47'!$D$12:$F$12</definedName>
    <definedName name="_xlnm.Print_Area" localSheetId="0">'dem47'!$A$1:$G$145</definedName>
    <definedName name="_xlnm.Print_Titles" localSheetId="0">'dem47'!$15:$18</definedName>
    <definedName name="summary" localSheetId="0">'dem47'!$D$150:$F$150</definedName>
    <definedName name="Z_239EE218_578E_4317_BEED_14D5D7089E27_.wvu.Cols" localSheetId="0" hidden="1">'dem47'!#REF!</definedName>
    <definedName name="Z_239EE218_578E_4317_BEED_14D5D7089E27_.wvu.FilterData" localSheetId="0" hidden="1">'dem47'!$A$1:$G$153</definedName>
    <definedName name="Z_239EE218_578E_4317_BEED_14D5D7089E27_.wvu.PrintArea" localSheetId="0" hidden="1">'dem47'!$A$1:$G$149</definedName>
    <definedName name="Z_239EE218_578E_4317_BEED_14D5D7089E27_.wvu.PrintTitles" localSheetId="0" hidden="1">'dem47'!$15:$18</definedName>
    <definedName name="Z_302A3EA3_AE96_11D5_A646_0050BA3D7AFD_.wvu.Cols" localSheetId="0" hidden="1">'dem47'!#REF!</definedName>
    <definedName name="Z_302A3EA3_AE96_11D5_A646_0050BA3D7AFD_.wvu.FilterData" localSheetId="0" hidden="1">'dem47'!$A$1:$G$153</definedName>
    <definedName name="Z_302A3EA3_AE96_11D5_A646_0050BA3D7AFD_.wvu.PrintArea" localSheetId="0" hidden="1">'dem47'!$A$1:$G$149</definedName>
    <definedName name="Z_302A3EA3_AE96_11D5_A646_0050BA3D7AFD_.wvu.PrintTitles" localSheetId="0" hidden="1">'dem47'!$15:$18</definedName>
    <definedName name="Z_36DBA021_0ECB_11D4_8064_004005726899_.wvu.Cols" localSheetId="0" hidden="1">'dem47'!#REF!</definedName>
    <definedName name="Z_36DBA021_0ECB_11D4_8064_004005726899_.wvu.FilterData" localSheetId="0" hidden="1">'dem47'!$C$19:$C$142</definedName>
    <definedName name="Z_36DBA021_0ECB_11D4_8064_004005726899_.wvu.PrintArea" localSheetId="0" hidden="1">'dem47'!$A$1:$G$145</definedName>
    <definedName name="Z_36DBA021_0ECB_11D4_8064_004005726899_.wvu.PrintTitles" localSheetId="0" hidden="1">'dem47'!$15:$18</definedName>
    <definedName name="Z_93EBE921_AE91_11D5_8685_004005726899_.wvu.Cols" localSheetId="0" hidden="1">'dem47'!#REF!</definedName>
    <definedName name="Z_93EBE921_AE91_11D5_8685_004005726899_.wvu.FilterData" localSheetId="0" hidden="1">'dem47'!$C$19:$C$142</definedName>
    <definedName name="Z_93EBE921_AE91_11D5_8685_004005726899_.wvu.PrintArea" localSheetId="0" hidden="1">'dem47'!$A$1:$G$145</definedName>
    <definedName name="Z_93EBE921_AE91_11D5_8685_004005726899_.wvu.PrintTitles" localSheetId="0" hidden="1">'dem47'!$15:$18</definedName>
    <definedName name="Z_94DA79C1_0FDE_11D5_9579_000021DAEEA2_.wvu.Cols" localSheetId="0" hidden="1">'dem47'!#REF!</definedName>
    <definedName name="Z_94DA79C1_0FDE_11D5_9579_000021DAEEA2_.wvu.FilterData" localSheetId="0" hidden="1">'dem47'!$C$19:$C$142</definedName>
    <definedName name="Z_94DA79C1_0FDE_11D5_9579_000021DAEEA2_.wvu.PrintArea" localSheetId="0" hidden="1">'dem47'!$A$1:$G$145</definedName>
    <definedName name="Z_94DA79C1_0FDE_11D5_9579_000021DAEEA2_.wvu.PrintTitles" localSheetId="0" hidden="1">'dem47'!$15:$18</definedName>
    <definedName name="Z_B4CB0997_161F_11D5_8064_004005726899_.wvu.FilterData" localSheetId="0" hidden="1">'dem47'!$C$19:$C$142</definedName>
    <definedName name="Z_C868F8C3_16D7_11D5_A68D_81D6213F5331_.wvu.Cols" localSheetId="0" hidden="1">'dem47'!#REF!</definedName>
    <definedName name="Z_C868F8C3_16D7_11D5_A68D_81D6213F5331_.wvu.FilterData" localSheetId="0" hidden="1">'dem47'!$C$19:$C$142</definedName>
    <definedName name="Z_C868F8C3_16D7_11D5_A68D_81D6213F5331_.wvu.PrintArea" localSheetId="0" hidden="1">'dem47'!$A$1:$G$145</definedName>
    <definedName name="Z_C868F8C3_16D7_11D5_A68D_81D6213F5331_.wvu.PrintTitles" localSheetId="0" hidden="1">'dem47'!$15:$18</definedName>
    <definedName name="Z_E5DF37BD_125C_11D5_8DC4_D0F5D88B3549_.wvu.Cols" localSheetId="0" hidden="1">'dem47'!#REF!</definedName>
    <definedName name="Z_E5DF37BD_125C_11D5_8DC4_D0F5D88B3549_.wvu.FilterData" localSheetId="0" hidden="1">'dem47'!$C$19:$C$142</definedName>
    <definedName name="Z_E5DF37BD_125C_11D5_8DC4_D0F5D88B3549_.wvu.PrintArea" localSheetId="0" hidden="1">'dem47'!$A$1:$G$145</definedName>
    <definedName name="Z_E5DF37BD_125C_11D5_8DC4_D0F5D88B3549_.wvu.PrintTitles" localSheetId="0" hidden="1">'dem47'!$15:$18</definedName>
    <definedName name="Z_F8ADACC1_164E_11D6_B603_000021DAEEA2_.wvu.Cols" localSheetId="0" hidden="1">'dem47'!#REF!</definedName>
    <definedName name="Z_F8ADACC1_164E_11D6_B603_000021DAEEA2_.wvu.FilterData" localSheetId="0" hidden="1">'dem47'!$C$19:$C$142</definedName>
    <definedName name="Z_F8ADACC1_164E_11D6_B603_000021DAEEA2_.wvu.PrintArea" localSheetId="0" hidden="1">'dem47'!$A$1:$G$149</definedName>
    <definedName name="Z_F8ADACC1_164E_11D6_B603_000021DAEEA2_.wvu.PrintTitles" localSheetId="0" hidden="1">'dem47'!$15:$18</definedName>
  </definedNames>
  <calcPr calcId="125725"/>
</workbook>
</file>

<file path=xl/calcChain.xml><?xml version="1.0" encoding="utf-8"?>
<calcChain xmlns="http://schemas.openxmlformats.org/spreadsheetml/2006/main">
  <c r="D141" i="4"/>
  <c r="D142" s="1"/>
  <c r="D143" s="1"/>
  <c r="E127"/>
  <c r="F127"/>
  <c r="D127"/>
  <c r="E123"/>
  <c r="F123"/>
  <c r="D123"/>
  <c r="E118"/>
  <c r="F118"/>
  <c r="D118"/>
  <c r="E113"/>
  <c r="F113"/>
  <c r="D113"/>
  <c r="E101"/>
  <c r="F101"/>
  <c r="D101"/>
  <c r="E96"/>
  <c r="F96"/>
  <c r="D96"/>
  <c r="E87"/>
  <c r="D87"/>
  <c r="E78"/>
  <c r="F78"/>
  <c r="D78"/>
  <c r="E64"/>
  <c r="F64"/>
  <c r="D64"/>
  <c r="E57"/>
  <c r="F57"/>
  <c r="D57"/>
  <c r="E49"/>
  <c r="D49"/>
  <c r="E45"/>
  <c r="F45"/>
  <c r="D45"/>
  <c r="E29"/>
  <c r="E30" s="1"/>
  <c r="D29"/>
  <c r="D30" s="1"/>
  <c r="F141"/>
  <c r="F142" s="1"/>
  <c r="F143" s="1"/>
  <c r="E141"/>
  <c r="E142" s="1"/>
  <c r="E143" s="1"/>
  <c r="F131"/>
  <c r="E131"/>
  <c r="D131"/>
  <c r="F82"/>
  <c r="F87" s="1"/>
  <c r="F48"/>
  <c r="F49" s="1"/>
  <c r="F24"/>
  <c r="F29" s="1"/>
  <c r="F30" s="1"/>
  <c r="F102" l="1"/>
  <c r="F103" s="1"/>
  <c r="D132"/>
  <c r="F132"/>
  <c r="E132"/>
  <c r="E133" s="1"/>
  <c r="E134" s="1"/>
  <c r="E144" s="1"/>
  <c r="E65"/>
  <c r="E66" s="1"/>
  <c r="E102"/>
  <c r="E103" s="1"/>
  <c r="F65"/>
  <c r="F66" s="1"/>
  <c r="D102"/>
  <c r="D103" s="1"/>
  <c r="F133"/>
  <c r="F134" s="1"/>
  <c r="F144" s="1"/>
  <c r="D133"/>
  <c r="D134" s="1"/>
  <c r="D144" s="1"/>
  <c r="D65"/>
  <c r="D66" s="1"/>
  <c r="F104" l="1"/>
  <c r="F145" s="1"/>
  <c r="E104"/>
  <c r="E145" s="1"/>
  <c r="E12"/>
  <c r="D12" l="1"/>
  <c r="F12" s="1"/>
  <c r="D104"/>
  <c r="D145" s="1"/>
</calcChain>
</file>

<file path=xl/sharedStrings.xml><?xml version="1.0" encoding="utf-8"?>
<sst xmlns="http://schemas.openxmlformats.org/spreadsheetml/2006/main" count="226" uniqueCount="132">
  <si>
    <t>(a) Education, Sports, Art &amp; Culture</t>
  </si>
  <si>
    <t>Voted</t>
  </si>
  <si>
    <t>Major /Sub-Major/Minor/Sub/Detailed Heads</t>
  </si>
  <si>
    <t>Total</t>
  </si>
  <si>
    <t>REVENUE SECTION</t>
  </si>
  <si>
    <t>M.H.</t>
  </si>
  <si>
    <t>Office Expenses</t>
  </si>
  <si>
    <t>Scholarships/Stipend</t>
  </si>
  <si>
    <t>Salaries</t>
  </si>
  <si>
    <t>Travel Expenses</t>
  </si>
  <si>
    <t>60.00.01</t>
  </si>
  <si>
    <t>60.00.11</t>
  </si>
  <si>
    <t>60.00.13</t>
  </si>
  <si>
    <t>CAPITAL SECTION</t>
  </si>
  <si>
    <t>Wages</t>
  </si>
  <si>
    <t>II. Details of the estimates and the heads under which this grant will be accounted for:</t>
  </si>
  <si>
    <t>A - General Services (d) Administrative Services</t>
  </si>
  <si>
    <t>B - Capital Account of General Services</t>
  </si>
  <si>
    <t>Revenue</t>
  </si>
  <si>
    <t>Capital</t>
  </si>
  <si>
    <t>(In Thousands of Rupees)</t>
  </si>
  <si>
    <t>Other Administrative Services</t>
  </si>
  <si>
    <t>Training</t>
  </si>
  <si>
    <t>Directorate of Capacity Building</t>
  </si>
  <si>
    <t>Advertisement &amp; Publicity</t>
  </si>
  <si>
    <t>Skill Development Fund</t>
  </si>
  <si>
    <t>State Institute of Capacity Building, Karfectar</t>
  </si>
  <si>
    <t>45.00.31</t>
  </si>
  <si>
    <t>Grants in Aid</t>
  </si>
  <si>
    <t>47.00.01</t>
  </si>
  <si>
    <t>47.00.11</t>
  </si>
  <si>
    <t>47.00.13</t>
  </si>
  <si>
    <t>47.00.26</t>
  </si>
  <si>
    <t>47.00.71</t>
  </si>
  <si>
    <t>Skill Development</t>
  </si>
  <si>
    <t>DEMAND NO. 47</t>
  </si>
  <si>
    <t>Labour and Employment</t>
  </si>
  <si>
    <t>Industrial Training Institutes</t>
  </si>
  <si>
    <t>60.00.02</t>
  </si>
  <si>
    <t>60.00.21</t>
  </si>
  <si>
    <t>Supplies and  Materials</t>
  </si>
  <si>
    <t>60.00.34</t>
  </si>
  <si>
    <t>Industrial Training Institute, Namchi</t>
  </si>
  <si>
    <t>61.00.01</t>
  </si>
  <si>
    <t>61.00.02</t>
  </si>
  <si>
    <t>Industrial Training Institute, Gyalshing</t>
  </si>
  <si>
    <t>62.00.01</t>
  </si>
  <si>
    <t>62.00.02</t>
  </si>
  <si>
    <t>62.00.13</t>
  </si>
  <si>
    <t>Capital Outlay on Public Works</t>
  </si>
  <si>
    <t>Office Buildings</t>
  </si>
  <si>
    <t>Construction</t>
  </si>
  <si>
    <t>65.00.53</t>
  </si>
  <si>
    <t>Major Works (Central Share)</t>
  </si>
  <si>
    <t>61.00.34</t>
  </si>
  <si>
    <t>62.00.34</t>
  </si>
  <si>
    <t>61.00.13</t>
  </si>
  <si>
    <t>66.00.53</t>
  </si>
  <si>
    <t>Upgradation of Government ITI, Namchi into Model ITI</t>
  </si>
  <si>
    <t>67.00.53</t>
  </si>
  <si>
    <t>Direction and Administration</t>
  </si>
  <si>
    <t>Head Office Establishment</t>
  </si>
  <si>
    <t>64.44.01</t>
  </si>
  <si>
    <t>64.44.11</t>
  </si>
  <si>
    <t>64.44.13</t>
  </si>
  <si>
    <t>General Education</t>
  </si>
  <si>
    <t>University and Higher Education</t>
  </si>
  <si>
    <t>Comprehensive Education Loan Scheme</t>
  </si>
  <si>
    <t>60.00.55</t>
  </si>
  <si>
    <t>Loans and Advances</t>
  </si>
  <si>
    <t>48.00.11</t>
  </si>
  <si>
    <t>48.00.13</t>
  </si>
  <si>
    <t>48.00.21</t>
  </si>
  <si>
    <t>Supplies &amp; Materials</t>
  </si>
  <si>
    <t>48.00.34</t>
  </si>
  <si>
    <t>Scholarship &amp; Stipend</t>
  </si>
  <si>
    <t>61.00.11</t>
  </si>
  <si>
    <t>62.00.11</t>
  </si>
  <si>
    <t>62.00.21</t>
  </si>
  <si>
    <t>61.00.21</t>
  </si>
  <si>
    <t>Industrial Training Institute, Kewzing</t>
  </si>
  <si>
    <t>63.00.13</t>
  </si>
  <si>
    <t xml:space="preserve">Construction of  ITI at Kewzing, South  Sikkim </t>
  </si>
  <si>
    <t>Loans for Education, Sports, Arts and Culture</t>
  </si>
  <si>
    <t>29.00.84</t>
  </si>
  <si>
    <t>65.00.54</t>
  </si>
  <si>
    <t>Major Works (State Share)</t>
  </si>
  <si>
    <t>67.00.54</t>
  </si>
  <si>
    <t>66.00.54</t>
  </si>
  <si>
    <t>70.00.53</t>
  </si>
  <si>
    <t>State Industry Integrated Training cum production and service centre at Sokaythang</t>
  </si>
  <si>
    <t>71.00.53</t>
  </si>
  <si>
    <t>29.00.88</t>
  </si>
  <si>
    <t>29.00.89</t>
  </si>
  <si>
    <t>29.00.92</t>
  </si>
  <si>
    <t>Livelihood Schools</t>
  </si>
  <si>
    <t>Establishment of Model Career Centres (MCCs) at Dentam Bazar, Jorethang and Gangtok, State Institute of Capacity Building under  National Career Service Project (Mission Mode Project for Employment Exchanges) (Central Share)</t>
  </si>
  <si>
    <t>Deen Dayal Upadhaya Gramin Kaushal Yojna  (DDU GKY) (Central Share)</t>
  </si>
  <si>
    <t xml:space="preserve">Construction of 3 Hostels and 3 boundary walls </t>
  </si>
  <si>
    <t>Construction of ITI at Chumbung, West Sikkim</t>
  </si>
  <si>
    <t>64.44.42</t>
  </si>
  <si>
    <t>Loans for Education, Sports, Art and Culture</t>
  </si>
  <si>
    <t>2019-20</t>
  </si>
  <si>
    <t>64.44.02</t>
  </si>
  <si>
    <t>Industrial Training Institute, Rangpo</t>
  </si>
  <si>
    <t>63.00.01</t>
  </si>
  <si>
    <t>29.00.93</t>
  </si>
  <si>
    <t>Skills Strengthening for Industrial Value Enhancement (STRIVE)</t>
  </si>
  <si>
    <t>29.00.94</t>
  </si>
  <si>
    <t>29.00.95</t>
  </si>
  <si>
    <t>Deen Dayal Upadhaya Gramin Kaushal Yojna  (DDU GKY) State Share</t>
  </si>
  <si>
    <t>29.00.96</t>
  </si>
  <si>
    <t>Lump sum provision for revision of Pay &amp; 
Allowances</t>
  </si>
  <si>
    <t>Skill Development and Entrepreneurship</t>
  </si>
  <si>
    <t>Directorate of Craftsmanship  Training &amp; 
Employment</t>
  </si>
  <si>
    <t>2018-19</t>
  </si>
  <si>
    <t>29.00.97</t>
  </si>
  <si>
    <t>29.00.98</t>
  </si>
  <si>
    <t>29.00.99</t>
  </si>
  <si>
    <t>Actuals</t>
  </si>
  <si>
    <t>Budget 
Estimate</t>
  </si>
  <si>
    <t>Revised 
Estimate</t>
  </si>
  <si>
    <t xml:space="preserve">                                             2020-21</t>
  </si>
  <si>
    <t>I. Estimate of the amount required in the year ending 31st March, 2021 to defray the charges in respect of Skill Development</t>
  </si>
  <si>
    <t xml:space="preserve">                                   </t>
  </si>
  <si>
    <t>SKILL DEVELOPMENT</t>
  </si>
  <si>
    <t>Skill Acquisition and Knowledge Awareness for Livelihood Promotion (SANKALP) Central Share</t>
  </si>
  <si>
    <t>Upgradation of ITI rangpo under Externally Aided Project (VTIP)</t>
  </si>
  <si>
    <t>National Apprenticeship promotion Scheme (NAPS) Central Share</t>
  </si>
  <si>
    <t>Foreign Employment Training &amp; Recruitment Institute ( FETRI)</t>
  </si>
  <si>
    <t>Skill Acquisition and Knowledge Awareness for Livelihood Promotion (SANKALP) State Share</t>
  </si>
  <si>
    <t>Pradhan Mantri Kaushal Vikas Yojna (PMKVY) (Central Share)</t>
  </si>
</sst>
</file>

<file path=xl/styles.xml><?xml version="1.0" encoding="utf-8"?>
<styleSheet xmlns="http://schemas.openxmlformats.org/spreadsheetml/2006/main">
  <numFmts count="11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00"/>
    <numFmt numFmtId="170" formatCode="##.0##"/>
    <numFmt numFmtId="171" formatCode="_(* #,##0_);_(* \(#,##0\);_(* &quot;-&quot;??_);_(@_)"/>
    <numFmt numFmtId="172" formatCode="0;[Red]0"/>
    <numFmt numFmtId="173" formatCode="0#.###"/>
    <numFmt numFmtId="174" formatCode="00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210">
    <xf numFmtId="0" fontId="0" fillId="0" borderId="0" xfId="0"/>
    <xf numFmtId="0" fontId="3" fillId="0" borderId="0" xfId="4" applyFont="1" applyFill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4" applyFont="1" applyFill="1" applyAlignment="1">
      <alignment horizontal="right" vertical="top" wrapText="1"/>
    </xf>
    <xf numFmtId="1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right"/>
    </xf>
    <xf numFmtId="0" fontId="3" fillId="0" borderId="0" xfId="7" applyFont="1" applyFill="1" applyAlignment="1" applyProtection="1">
      <alignment horizontal="left"/>
    </xf>
    <xf numFmtId="0" fontId="3" fillId="0" borderId="0" xfId="7" applyNumberFormat="1" applyFont="1" applyFill="1" applyAlignment="1" applyProtection="1">
      <alignment horizontal="right"/>
    </xf>
    <xf numFmtId="1" fontId="3" fillId="0" borderId="0" xfId="7" applyNumberFormat="1" applyFont="1" applyFill="1" applyAlignment="1" applyProtection="1">
      <alignment horizontal="right"/>
    </xf>
    <xf numFmtId="0" fontId="3" fillId="0" borderId="0" xfId="7" applyFont="1" applyFill="1" applyAlignment="1" applyProtection="1">
      <alignment horizontal="right"/>
    </xf>
    <xf numFmtId="0" fontId="3" fillId="0" borderId="0" xfId="4" applyFont="1" applyFill="1" applyBorder="1" applyAlignment="1">
      <alignment horizontal="left" vertical="top"/>
    </xf>
    <xf numFmtId="0" fontId="3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center" vertical="top" wrapText="1"/>
    </xf>
    <xf numFmtId="0" fontId="4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horizontal="center"/>
    </xf>
    <xf numFmtId="171" fontId="4" fillId="0" borderId="0" xfId="4" applyNumberFormat="1" applyFont="1" applyFill="1" applyBorder="1" applyAlignment="1" applyProtection="1">
      <alignment horizontal="center"/>
    </xf>
    <xf numFmtId="0" fontId="3" fillId="0" borderId="0" xfId="4" applyFont="1" applyFill="1"/>
    <xf numFmtId="0" fontId="3" fillId="0" borderId="0" xfId="4" applyFont="1" applyFill="1" applyAlignment="1">
      <alignment horizontal="left" vertical="top"/>
    </xf>
    <xf numFmtId="0" fontId="3" fillId="0" borderId="0" xfId="8" applyNumberFormat="1" applyFont="1" applyFill="1" applyAlignment="1" applyProtection="1">
      <alignment horizontal="right"/>
    </xf>
    <xf numFmtId="0" fontId="4" fillId="0" borderId="0" xfId="2" applyNumberFormat="1" applyFont="1" applyFill="1" applyBorder="1" applyAlignment="1">
      <alignment horizontal="center" vertical="top"/>
    </xf>
    <xf numFmtId="0" fontId="3" fillId="0" borderId="0" xfId="2" applyNumberFormat="1" applyFont="1" applyFill="1" applyBorder="1" applyAlignment="1" applyProtection="1">
      <alignment horizontal="left" vertical="top"/>
    </xf>
    <xf numFmtId="0" fontId="4" fillId="0" borderId="0" xfId="4" applyNumberFormat="1" applyFont="1" applyFill="1" applyAlignment="1" applyProtection="1">
      <alignment horizontal="center"/>
    </xf>
    <xf numFmtId="171" fontId="4" fillId="0" borderId="0" xfId="4" applyNumberFormat="1" applyFont="1" applyFill="1" applyAlignment="1" applyProtection="1">
      <alignment horizontal="center"/>
    </xf>
    <xf numFmtId="0" fontId="4" fillId="0" borderId="0" xfId="4" applyNumberFormat="1" applyFont="1" applyFill="1" applyAlignment="1">
      <alignment horizontal="center"/>
    </xf>
    <xf numFmtId="0" fontId="3" fillId="0" borderId="0" xfId="4" applyFont="1" applyFill="1" applyBorder="1" applyAlignment="1">
      <alignment vertical="top" wrapText="1"/>
    </xf>
    <xf numFmtId="0" fontId="3" fillId="0" borderId="0" xfId="4" applyNumberFormat="1" applyFont="1" applyFill="1" applyAlignment="1" applyProtection="1">
      <alignment horizontal="right"/>
    </xf>
    <xf numFmtId="0" fontId="3" fillId="0" borderId="0" xfId="4" applyNumberFormat="1" applyFont="1" applyFill="1"/>
    <xf numFmtId="0" fontId="3" fillId="0" borderId="0" xfId="4" applyNumberFormat="1" applyFont="1" applyFill="1" applyAlignment="1" applyProtection="1">
      <alignment horizontal="left"/>
    </xf>
    <xf numFmtId="0" fontId="3" fillId="0" borderId="0" xfId="4" applyFont="1" applyFill="1" applyAlignment="1" applyProtection="1">
      <alignment horizontal="left" vertical="top"/>
    </xf>
    <xf numFmtId="0" fontId="3" fillId="0" borderId="0" xfId="4" applyNumberFormat="1" applyFont="1" applyFill="1" applyBorder="1"/>
    <xf numFmtId="171" fontId="3" fillId="0" borderId="0" xfId="4" applyNumberFormat="1" applyFont="1" applyFill="1"/>
    <xf numFmtId="0" fontId="4" fillId="0" borderId="0" xfId="4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>
      <alignment horizontal="right" vertical="top"/>
    </xf>
    <xf numFmtId="0" fontId="3" fillId="0" borderId="0" xfId="4" applyFont="1" applyFill="1" applyAlignment="1"/>
    <xf numFmtId="0" fontId="3" fillId="0" borderId="0" xfId="4" applyNumberFormat="1" applyFont="1" applyFill="1" applyAlignment="1"/>
    <xf numFmtId="171" fontId="3" fillId="0" borderId="0" xfId="4" applyNumberFormat="1" applyFont="1" applyFill="1" applyAlignment="1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Protection="1"/>
    <xf numFmtId="0" fontId="5" fillId="0" borderId="2" xfId="6" applyNumberFormat="1" applyFont="1" applyFill="1" applyBorder="1" applyAlignment="1" applyProtection="1">
      <alignment horizontal="right"/>
    </xf>
    <xf numFmtId="0" fontId="3" fillId="0" borderId="3" xfId="7" applyFont="1" applyFill="1" applyBorder="1" applyAlignment="1" applyProtection="1">
      <alignment horizontal="left" vertical="top" wrapText="1"/>
    </xf>
    <xf numFmtId="0" fontId="3" fillId="0" borderId="3" xfId="7" applyFont="1" applyFill="1" applyBorder="1" applyAlignment="1" applyProtection="1">
      <alignment horizontal="right" vertical="top" wrapText="1"/>
    </xf>
    <xf numFmtId="0" fontId="3" fillId="0" borderId="0" xfId="7" applyFont="1" applyFill="1" applyProtection="1"/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4" fillId="0" borderId="0" xfId="4" applyFont="1" applyFill="1" applyAlignment="1" applyProtection="1">
      <alignment horizontal="left" vertical="top" wrapText="1"/>
    </xf>
    <xf numFmtId="172" fontId="3" fillId="0" borderId="0" xfId="4" applyNumberFormat="1" applyFont="1" applyFill="1" applyAlignment="1" applyProtection="1">
      <alignment horizontal="left"/>
    </xf>
    <xf numFmtId="171" fontId="3" fillId="0" borderId="0" xfId="4" applyNumberFormat="1" applyFont="1" applyFill="1" applyAlignment="1" applyProtection="1">
      <alignment horizontal="center"/>
    </xf>
    <xf numFmtId="0" fontId="3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left"/>
    </xf>
    <xf numFmtId="174" fontId="4" fillId="0" borderId="0" xfId="2" applyNumberFormat="1" applyFont="1" applyFill="1" applyAlignment="1">
      <alignment horizontal="right"/>
    </xf>
    <xf numFmtId="0" fontId="4" fillId="0" borderId="0" xfId="4" applyNumberFormat="1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/>
    </xf>
    <xf numFmtId="49" fontId="3" fillId="0" borderId="0" xfId="2" applyNumberFormat="1" applyFont="1" applyFill="1" applyAlignment="1">
      <alignment horizontal="right"/>
    </xf>
    <xf numFmtId="0" fontId="3" fillId="0" borderId="0" xfId="2" applyFont="1" applyFill="1" applyAlignment="1" applyProtection="1">
      <alignment horizontal="left"/>
    </xf>
    <xf numFmtId="0" fontId="3" fillId="0" borderId="0" xfId="1" applyNumberFormat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7" applyNumberFormat="1" applyFont="1" applyFill="1" applyProtection="1"/>
    <xf numFmtId="0" fontId="3" fillId="0" borderId="0" xfId="2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168" fontId="4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center" vertical="top"/>
    </xf>
    <xf numFmtId="0" fontId="3" fillId="0" borderId="2" xfId="1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/>
    <xf numFmtId="0" fontId="3" fillId="0" borderId="0" xfId="2" applyNumberFormat="1" applyFont="1" applyFill="1" applyAlignment="1">
      <alignment horizontal="left" vertical="top" wrapText="1"/>
    </xf>
    <xf numFmtId="164" fontId="3" fillId="0" borderId="1" xfId="1" applyFont="1" applyFill="1" applyBorder="1" applyAlignment="1" applyProtection="1">
      <alignment horizontal="right" wrapText="1"/>
    </xf>
    <xf numFmtId="0" fontId="4" fillId="0" borderId="2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 applyProtection="1">
      <alignment horizontal="left"/>
    </xf>
    <xf numFmtId="0" fontId="3" fillId="0" borderId="0" xfId="4" applyFont="1" applyFill="1" applyAlignment="1">
      <alignment horizontal="left"/>
    </xf>
    <xf numFmtId="165" fontId="3" fillId="0" borderId="0" xfId="4" applyNumberFormat="1" applyFont="1" applyFill="1" applyAlignment="1">
      <alignment horizontal="right" vertical="top" wrapText="1"/>
    </xf>
    <xf numFmtId="169" fontId="4" fillId="0" borderId="0" xfId="4" applyNumberFormat="1" applyFont="1" applyFill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/>
    </xf>
    <xf numFmtId="166" fontId="3" fillId="0" borderId="0" xfId="4" applyNumberFormat="1" applyFont="1" applyFill="1" applyAlignment="1">
      <alignment horizontal="right" vertical="top" wrapText="1"/>
    </xf>
    <xf numFmtId="0" fontId="3" fillId="0" borderId="0" xfId="4" applyFont="1" applyFill="1" applyBorder="1" applyAlignment="1">
      <alignment horizontal="left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167" fontId="3" fillId="0" borderId="0" xfId="4" applyNumberFormat="1" applyFont="1" applyFill="1" applyAlignment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1" xfId="4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right"/>
    </xf>
    <xf numFmtId="0" fontId="3" fillId="0" borderId="2" xfId="4" applyFont="1" applyFill="1" applyBorder="1" applyAlignment="1">
      <alignment horizontal="left"/>
    </xf>
    <xf numFmtId="166" fontId="3" fillId="0" borderId="2" xfId="4" applyNumberFormat="1" applyFont="1" applyFill="1" applyBorder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right"/>
    </xf>
    <xf numFmtId="0" fontId="4" fillId="0" borderId="2" xfId="2" applyFont="1" applyFill="1" applyBorder="1" applyAlignment="1" applyProtection="1">
      <alignment horizontal="left"/>
    </xf>
    <xf numFmtId="0" fontId="3" fillId="0" borderId="1" xfId="2" applyNumberFormat="1" applyFont="1" applyFill="1" applyBorder="1" applyAlignment="1" applyProtection="1">
      <alignment horizontal="right" wrapText="1"/>
    </xf>
    <xf numFmtId="0" fontId="3" fillId="0" borderId="1" xfId="4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172" fontId="3" fillId="0" borderId="0" xfId="4" applyNumberFormat="1" applyFont="1" applyFill="1" applyBorder="1" applyAlignment="1" applyProtection="1">
      <alignment horizontal="right"/>
    </xf>
    <xf numFmtId="171" fontId="3" fillId="0" borderId="0" xfId="4" applyNumberFormat="1" applyFont="1" applyFill="1" applyBorder="1" applyAlignment="1" applyProtection="1">
      <alignment horizontal="right"/>
    </xf>
    <xf numFmtId="0" fontId="4" fillId="0" borderId="0" xfId="4" applyFont="1" applyFill="1" applyBorder="1" applyAlignment="1">
      <alignment horizontal="left" vertical="top" wrapText="1"/>
    </xf>
    <xf numFmtId="0" fontId="4" fillId="0" borderId="0" xfId="4" applyNumberFormat="1" applyFont="1" applyFill="1" applyAlignment="1">
      <alignment horizontal="right"/>
    </xf>
    <xf numFmtId="172" fontId="3" fillId="0" borderId="0" xfId="4" applyNumberFormat="1" applyFont="1" applyFill="1" applyAlignment="1">
      <alignment horizontal="right"/>
    </xf>
    <xf numFmtId="171" fontId="3" fillId="0" borderId="0" xfId="4" applyNumberFormat="1" applyFont="1" applyFill="1" applyAlignment="1">
      <alignment horizontal="right"/>
    </xf>
    <xf numFmtId="0" fontId="4" fillId="0" borderId="0" xfId="8" applyFont="1" applyFill="1" applyAlignment="1">
      <alignment horizontal="right" vertical="top"/>
    </xf>
    <xf numFmtId="0" fontId="4" fillId="0" borderId="0" xfId="8" applyFont="1" applyFill="1" applyAlignment="1" applyProtection="1">
      <alignment horizontal="left" vertical="top" wrapText="1"/>
    </xf>
    <xf numFmtId="0" fontId="3" fillId="0" borderId="0" xfId="2" applyNumberFormat="1" applyFont="1" applyFill="1" applyBorder="1" applyProtection="1"/>
    <xf numFmtId="165" fontId="3" fillId="0" borderId="0" xfId="8" applyNumberFormat="1" applyFont="1" applyFill="1" applyAlignment="1">
      <alignment horizontal="right" vertical="top"/>
    </xf>
    <xf numFmtId="0" fontId="3" fillId="0" borderId="0" xfId="8" applyFont="1" applyFill="1" applyAlignment="1" applyProtection="1">
      <alignment horizontal="left" vertical="top" wrapText="1"/>
    </xf>
    <xf numFmtId="0" fontId="3" fillId="0" borderId="0" xfId="2" applyNumberFormat="1" applyFont="1" applyFill="1" applyProtection="1"/>
    <xf numFmtId="0" fontId="4" fillId="0" borderId="0" xfId="2" applyFont="1" applyFill="1" applyAlignment="1" applyProtection="1">
      <alignment horizontal="left"/>
    </xf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>
      <alignment horizontal="left" vertical="top"/>
    </xf>
    <xf numFmtId="165" fontId="3" fillId="0" borderId="0" xfId="8" applyNumberFormat="1" applyFont="1" applyFill="1" applyBorder="1" applyAlignment="1">
      <alignment horizontal="right" vertical="top"/>
    </xf>
    <xf numFmtId="0" fontId="3" fillId="0" borderId="0" xfId="8" applyFont="1" applyFill="1" applyBorder="1" applyAlignment="1" applyProtection="1">
      <alignment horizontal="left" vertical="top" wrapText="1"/>
    </xf>
    <xf numFmtId="0" fontId="4" fillId="0" borderId="0" xfId="8" applyFont="1" applyFill="1" applyBorder="1" applyAlignment="1">
      <alignment horizontal="right" vertical="top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>
      <alignment vertical="top"/>
    </xf>
    <xf numFmtId="0" fontId="4" fillId="0" borderId="0" xfId="2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vertical="top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>
      <alignment vertical="top" wrapText="1"/>
    </xf>
    <xf numFmtId="173" fontId="4" fillId="0" borderId="0" xfId="2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vertical="top"/>
    </xf>
    <xf numFmtId="0" fontId="4" fillId="0" borderId="2" xfId="2" applyNumberFormat="1" applyFont="1" applyFill="1" applyBorder="1" applyAlignment="1">
      <alignment vertical="top" wrapText="1"/>
    </xf>
    <xf numFmtId="0" fontId="3" fillId="0" borderId="0" xfId="8" applyFont="1" applyFill="1"/>
    <xf numFmtId="0" fontId="3" fillId="0" borderId="2" xfId="4" applyFont="1" applyFill="1" applyBorder="1" applyAlignment="1">
      <alignment horizontal="left" vertical="top"/>
    </xf>
    <xf numFmtId="0" fontId="4" fillId="0" borderId="2" xfId="4" applyFont="1" applyFill="1" applyBorder="1" applyAlignment="1">
      <alignment horizontal="right" vertical="top" wrapText="1"/>
    </xf>
    <xf numFmtId="0" fontId="4" fillId="0" borderId="2" xfId="4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vertical="top" wrapText="1"/>
    </xf>
    <xf numFmtId="0" fontId="3" fillId="0" borderId="3" xfId="4" applyFont="1" applyFill="1" applyBorder="1" applyAlignment="1">
      <alignment horizontal="left" vertical="top"/>
    </xf>
    <xf numFmtId="0" fontId="3" fillId="0" borderId="3" xfId="4" applyFont="1" applyFill="1" applyBorder="1" applyAlignment="1">
      <alignment horizontal="right" vertical="top" wrapText="1"/>
    </xf>
    <xf numFmtId="0" fontId="3" fillId="0" borderId="3" xfId="4" applyFont="1" applyFill="1" applyBorder="1" applyAlignment="1">
      <alignment vertical="top" wrapText="1"/>
    </xf>
    <xf numFmtId="0" fontId="3" fillId="0" borderId="3" xfId="4" applyNumberFormat="1" applyFont="1" applyFill="1" applyBorder="1" applyAlignment="1">
      <alignment horizontal="right"/>
    </xf>
    <xf numFmtId="0" fontId="3" fillId="0" borderId="0" xfId="8" applyFont="1" applyFill="1" applyBorder="1"/>
    <xf numFmtId="0" fontId="3" fillId="0" borderId="0" xfId="4" applyFont="1" applyFill="1" applyBorder="1" applyAlignment="1">
      <alignment horizontal="left" vertical="top" wrapText="1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4" applyNumberFormat="1" applyFont="1" applyFill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4" applyNumberFormat="1" applyFont="1" applyFill="1" applyBorder="1" applyAlignment="1" applyProtection="1">
      <alignment horizontal="right"/>
    </xf>
    <xf numFmtId="167" fontId="3" fillId="0" borderId="2" xfId="4" applyNumberFormat="1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right"/>
    </xf>
    <xf numFmtId="0" fontId="4" fillId="0" borderId="1" xfId="2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6" applyFont="1" applyFill="1" applyBorder="1" applyAlignment="1" applyProtection="1">
      <alignment horizontal="left" vertical="top"/>
    </xf>
    <xf numFmtId="0" fontId="3" fillId="0" borderId="0" xfId="4" applyFont="1" applyFill="1" applyAlignment="1" applyProtection="1">
      <alignment horizontal="left"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>
      <alignment vertical="center" wrapText="1"/>
    </xf>
    <xf numFmtId="0" fontId="6" fillId="0" borderId="0" xfId="4" applyFont="1" applyFill="1"/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/>
    <xf numFmtId="0" fontId="3" fillId="0" borderId="3" xfId="6" applyNumberFormat="1" applyFont="1" applyFill="1" applyBorder="1" applyAlignment="1" applyProtection="1">
      <alignment horizontal="right" vertical="top" wrapText="1"/>
    </xf>
    <xf numFmtId="0" fontId="3" fillId="0" borderId="3" xfId="6" applyNumberFormat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right" vertical="center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7" applyFont="1" applyFill="1" applyAlignment="1" applyProtection="1">
      <alignment horizontal="right" vertical="center"/>
    </xf>
    <xf numFmtId="0" fontId="3" fillId="0" borderId="0" xfId="4" applyNumberFormat="1" applyFont="1" applyFill="1" applyBorder="1" applyAlignment="1"/>
    <xf numFmtId="171" fontId="3" fillId="0" borderId="0" xfId="4" applyNumberFormat="1" applyFont="1" applyFill="1" applyBorder="1" applyAlignment="1"/>
    <xf numFmtId="0" fontId="3" fillId="0" borderId="0" xfId="2" applyNumberFormat="1" applyFont="1" applyFill="1" applyAlignment="1"/>
    <xf numFmtId="0" fontId="3" fillId="0" borderId="0" xfId="2" applyNumberFormat="1" applyFont="1" applyFill="1" applyBorder="1" applyAlignment="1" applyProtection="1"/>
    <xf numFmtId="0" fontId="3" fillId="0" borderId="0" xfId="2" applyNumberFormat="1" applyFont="1" applyFill="1" applyAlignment="1" applyProtection="1"/>
    <xf numFmtId="0" fontId="4" fillId="0" borderId="0" xfId="4" applyNumberFormat="1" applyFont="1" applyFill="1" applyAlignment="1" applyProtection="1">
      <alignment horizontal="center" vertical="top"/>
    </xf>
    <xf numFmtId="0" fontId="3" fillId="0" borderId="2" xfId="4" applyFont="1" applyFill="1" applyBorder="1" applyAlignment="1">
      <alignment horizontal="center" vertical="top"/>
    </xf>
    <xf numFmtId="0" fontId="3" fillId="0" borderId="2" xfId="5" applyFont="1" applyFill="1" applyBorder="1" applyAlignment="1" applyProtection="1">
      <alignment horizontal="left" vertical="center" wrapText="1"/>
    </xf>
    <xf numFmtId="0" fontId="4" fillId="0" borderId="0" xfId="4" applyNumberFormat="1" applyFont="1" applyFill="1" applyBorder="1" applyAlignment="1" applyProtection="1">
      <alignment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4" applyNumberFormat="1" applyFont="1" applyFill="1" applyAlignment="1" applyProtection="1">
      <alignment horizontal="left" wrapText="1"/>
    </xf>
    <xf numFmtId="0" fontId="3" fillId="0" borderId="0" xfId="2" applyFont="1" applyFill="1" applyAlignment="1">
      <alignment horizontal="right" vertical="top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right" vertical="center" wrapText="1"/>
    </xf>
    <xf numFmtId="0" fontId="3" fillId="0" borderId="2" xfId="5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>
      <alignment horizontal="right" vertical="center" wrapText="1"/>
    </xf>
    <xf numFmtId="167" fontId="3" fillId="0" borderId="0" xfId="4" applyNumberFormat="1" applyFont="1" applyFill="1" applyBorder="1" applyAlignment="1">
      <alignment horizontal="right" vertical="center" wrapText="1"/>
    </xf>
    <xf numFmtId="167" fontId="3" fillId="0" borderId="0" xfId="4" applyNumberFormat="1" applyFont="1" applyFill="1" applyAlignment="1">
      <alignment horizontal="right" vertical="center" wrapText="1"/>
    </xf>
    <xf numFmtId="0" fontId="3" fillId="0" borderId="2" xfId="2" applyFont="1" applyFill="1" applyBorder="1" applyAlignment="1">
      <alignment horizontal="right" vertical="top"/>
    </xf>
    <xf numFmtId="0" fontId="3" fillId="0" borderId="0" xfId="3" applyNumberFormat="1" applyFont="1" applyFill="1" applyAlignment="1" applyProtection="1">
      <alignment horizontal="right"/>
    </xf>
    <xf numFmtId="1" fontId="3" fillId="0" borderId="0" xfId="3" applyNumberFormat="1" applyFont="1" applyFill="1" applyAlignment="1" applyProtection="1">
      <alignment horizontal="right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 2" xfId="5"/>
    <cellStyle name="Normal_BUDGET-2000" xfId="6"/>
    <cellStyle name="Normal_budgetDocNIC02-03" xfId="7"/>
    <cellStyle name="Normal_DEMAND17" xfId="8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B1" transitionEvaluation="1" codeName="Sheet62">
    <tabColor rgb="FFC00000"/>
  </sheetPr>
  <dimension ref="A1:H233"/>
  <sheetViews>
    <sheetView tabSelected="1" view="pageBreakPreview" topLeftCell="B1" zoomScaleNormal="115" zoomScaleSheetLayoutView="100" workbookViewId="0">
      <selection activeCell="C147" sqref="C147:H197"/>
    </sheetView>
  </sheetViews>
  <sheetFormatPr defaultColWidth="9.109375" defaultRowHeight="13.2"/>
  <cols>
    <col min="1" max="1" width="5.77734375" style="19" customWidth="1"/>
    <col min="2" max="2" width="8.21875" style="3" customWidth="1"/>
    <col min="3" max="3" width="32.77734375" style="1" customWidth="1"/>
    <col min="4" max="4" width="10.77734375" style="28" customWidth="1"/>
    <col min="5" max="5" width="10.77734375" style="18" customWidth="1"/>
    <col min="6" max="6" width="10.77734375" style="31" customWidth="1"/>
    <col min="7" max="7" width="10.77734375" style="32" customWidth="1"/>
    <col min="8" max="16384" width="9.109375" style="18"/>
  </cols>
  <sheetData>
    <row r="1" spans="1:7">
      <c r="A1" s="12"/>
      <c r="B1" s="13"/>
      <c r="C1" s="15"/>
      <c r="D1" s="15" t="s">
        <v>35</v>
      </c>
      <c r="E1" s="16"/>
      <c r="F1" s="15"/>
      <c r="G1" s="17"/>
    </row>
    <row r="2" spans="1:7">
      <c r="A2" s="194" t="s">
        <v>124</v>
      </c>
      <c r="B2" s="194"/>
      <c r="C2" s="194"/>
      <c r="D2" s="15" t="s">
        <v>125</v>
      </c>
      <c r="E2" s="194"/>
      <c r="F2" s="194"/>
      <c r="G2" s="194"/>
    </row>
    <row r="3" spans="1:7">
      <c r="A3" s="12"/>
      <c r="B3" s="13"/>
      <c r="C3" s="15"/>
      <c r="D3" s="15"/>
      <c r="E3" s="16"/>
      <c r="F3" s="15"/>
      <c r="G3" s="17"/>
    </row>
    <row r="4" spans="1:7">
      <c r="C4" s="20" t="s">
        <v>16</v>
      </c>
      <c r="D4" s="21">
        <v>2070</v>
      </c>
      <c r="E4" s="22" t="s">
        <v>21</v>
      </c>
      <c r="F4" s="23"/>
      <c r="G4" s="24"/>
    </row>
    <row r="5" spans="1:7">
      <c r="C5" s="20"/>
      <c r="D5" s="25">
        <v>2230</v>
      </c>
      <c r="E5" s="18" t="s">
        <v>36</v>
      </c>
      <c r="F5" s="23"/>
      <c r="G5" s="24"/>
    </row>
    <row r="6" spans="1:7">
      <c r="B6" s="13"/>
      <c r="C6" s="27" t="s">
        <v>17</v>
      </c>
      <c r="E6" s="28"/>
      <c r="F6" s="23"/>
      <c r="G6" s="24"/>
    </row>
    <row r="7" spans="1:7">
      <c r="C7" s="27" t="s">
        <v>0</v>
      </c>
      <c r="D7" s="23">
        <v>4059</v>
      </c>
      <c r="E7" s="29" t="s">
        <v>49</v>
      </c>
      <c r="F7" s="23"/>
      <c r="G7" s="24"/>
    </row>
    <row r="8" spans="1:7" ht="24.6" customHeight="1">
      <c r="C8" s="27"/>
      <c r="D8" s="191">
        <v>6202</v>
      </c>
      <c r="E8" s="199" t="s">
        <v>83</v>
      </c>
      <c r="F8" s="199"/>
      <c r="G8" s="199"/>
    </row>
    <row r="9" spans="1:7" ht="10.199999999999999" customHeight="1">
      <c r="C9" s="27"/>
      <c r="D9" s="23"/>
      <c r="E9" s="29"/>
      <c r="F9" s="23"/>
      <c r="G9" s="24"/>
    </row>
    <row r="10" spans="1:7" ht="26.4" customHeight="1">
      <c r="A10" s="198" t="s">
        <v>123</v>
      </c>
      <c r="B10" s="198"/>
      <c r="C10" s="198"/>
      <c r="D10" s="198"/>
      <c r="E10" s="198"/>
      <c r="F10" s="198"/>
      <c r="G10" s="198"/>
    </row>
    <row r="11" spans="1:7">
      <c r="C11" s="31"/>
      <c r="D11" s="23" t="s">
        <v>18</v>
      </c>
      <c r="E11" s="23" t="s">
        <v>19</v>
      </c>
      <c r="F11" s="23" t="s">
        <v>3</v>
      </c>
    </row>
    <row r="12" spans="1:7">
      <c r="C12" s="33" t="s">
        <v>1</v>
      </c>
      <c r="D12" s="25">
        <f>G104</f>
        <v>283643</v>
      </c>
      <c r="E12" s="15">
        <f>G144</f>
        <v>114683</v>
      </c>
      <c r="F12" s="25">
        <f>E12+D12</f>
        <v>398326</v>
      </c>
    </row>
    <row r="13" spans="1:7" ht="9" customHeight="1">
      <c r="D13" s="33"/>
      <c r="E13" s="15"/>
      <c r="F13" s="28"/>
    </row>
    <row r="14" spans="1:7" s="35" customFormat="1">
      <c r="A14" s="30" t="s">
        <v>15</v>
      </c>
      <c r="B14" s="34"/>
      <c r="D14" s="36"/>
      <c r="E14" s="36"/>
      <c r="F14" s="36"/>
      <c r="G14" s="37"/>
    </row>
    <row r="15" spans="1:7">
      <c r="A15" s="38"/>
      <c r="B15" s="39"/>
      <c r="C15" s="40"/>
      <c r="D15" s="41"/>
      <c r="E15" s="41"/>
      <c r="F15" s="41"/>
      <c r="G15" s="42" t="s">
        <v>20</v>
      </c>
    </row>
    <row r="16" spans="1:7" s="45" customFormat="1" ht="26.4">
      <c r="A16" s="43"/>
      <c r="B16" s="44"/>
      <c r="C16" s="170"/>
      <c r="D16" s="182" t="s">
        <v>119</v>
      </c>
      <c r="E16" s="181" t="s">
        <v>120</v>
      </c>
      <c r="F16" s="181" t="s">
        <v>121</v>
      </c>
      <c r="G16" s="181" t="s">
        <v>120</v>
      </c>
    </row>
    <row r="17" spans="1:8" s="45" customFormat="1">
      <c r="A17" s="38"/>
      <c r="B17" s="197" t="s">
        <v>2</v>
      </c>
      <c r="C17" s="197"/>
      <c r="D17" s="183" t="s">
        <v>115</v>
      </c>
      <c r="E17" s="183" t="s">
        <v>102</v>
      </c>
      <c r="F17" s="184" t="s">
        <v>102</v>
      </c>
      <c r="G17" s="185" t="s">
        <v>122</v>
      </c>
    </row>
    <row r="18" spans="1:8" s="45" customFormat="1" ht="11.4" customHeight="1">
      <c r="A18" s="46"/>
      <c r="B18" s="47"/>
      <c r="C18" s="40"/>
      <c r="D18" s="48"/>
      <c r="E18" s="48"/>
      <c r="F18" s="48"/>
      <c r="G18" s="49"/>
    </row>
    <row r="19" spans="1:8">
      <c r="C19" s="50" t="s">
        <v>4</v>
      </c>
      <c r="D19" s="29"/>
      <c r="E19" s="29"/>
      <c r="F19" s="51"/>
      <c r="G19" s="52"/>
    </row>
    <row r="20" spans="1:8" s="57" customFormat="1">
      <c r="A20" s="53" t="s">
        <v>5</v>
      </c>
      <c r="B20" s="54">
        <v>2070</v>
      </c>
      <c r="C20" s="55" t="s">
        <v>21</v>
      </c>
      <c r="D20" s="56"/>
      <c r="E20" s="56"/>
      <c r="F20" s="56"/>
      <c r="G20" s="56"/>
    </row>
    <row r="21" spans="1:8" s="57" customFormat="1">
      <c r="A21" s="59"/>
      <c r="B21" s="60">
        <v>1E-3</v>
      </c>
      <c r="C21" s="61" t="s">
        <v>60</v>
      </c>
      <c r="D21" s="56"/>
      <c r="E21" s="56"/>
      <c r="F21" s="56"/>
      <c r="G21" s="56"/>
    </row>
    <row r="22" spans="1:8" s="57" customFormat="1">
      <c r="A22" s="59"/>
      <c r="B22" s="58">
        <v>64</v>
      </c>
      <c r="C22" s="57" t="s">
        <v>113</v>
      </c>
      <c r="D22" s="56"/>
      <c r="E22" s="56"/>
      <c r="F22" s="56"/>
      <c r="G22" s="56"/>
    </row>
    <row r="23" spans="1:8" s="57" customFormat="1">
      <c r="A23" s="59"/>
      <c r="B23" s="62">
        <v>44</v>
      </c>
      <c r="C23" s="63" t="s">
        <v>61</v>
      </c>
      <c r="D23" s="56"/>
      <c r="E23" s="56"/>
      <c r="F23" s="56"/>
      <c r="G23" s="56"/>
    </row>
    <row r="24" spans="1:8" s="57" customFormat="1">
      <c r="A24" s="59"/>
      <c r="B24" s="58" t="s">
        <v>62</v>
      </c>
      <c r="C24" s="65" t="s">
        <v>8</v>
      </c>
      <c r="D24" s="66">
        <v>9510</v>
      </c>
      <c r="E24" s="66">
        <v>13604</v>
      </c>
      <c r="F24" s="66">
        <f>4700+E24</f>
        <v>18304</v>
      </c>
      <c r="G24" s="56">
        <v>22782</v>
      </c>
      <c r="H24" s="68"/>
    </row>
    <row r="25" spans="1:8" s="57" customFormat="1">
      <c r="A25" s="59"/>
      <c r="B25" s="58" t="s">
        <v>103</v>
      </c>
      <c r="C25" s="65" t="s">
        <v>14</v>
      </c>
      <c r="D25" s="67">
        <v>0</v>
      </c>
      <c r="E25" s="66">
        <v>1697</v>
      </c>
      <c r="F25" s="66">
        <v>1697</v>
      </c>
      <c r="G25" s="56">
        <v>3682</v>
      </c>
      <c r="H25" s="68"/>
    </row>
    <row r="26" spans="1:8" s="57" customFormat="1">
      <c r="A26" s="59"/>
      <c r="B26" s="58" t="s">
        <v>63</v>
      </c>
      <c r="C26" s="65" t="s">
        <v>9</v>
      </c>
      <c r="D26" s="66">
        <v>76</v>
      </c>
      <c r="E26" s="66">
        <v>937</v>
      </c>
      <c r="F26" s="66">
        <v>937</v>
      </c>
      <c r="G26" s="56">
        <v>1031</v>
      </c>
    </row>
    <row r="27" spans="1:8" s="57" customFormat="1">
      <c r="A27" s="59"/>
      <c r="B27" s="58" t="s">
        <v>64</v>
      </c>
      <c r="C27" s="65" t="s">
        <v>6</v>
      </c>
      <c r="D27" s="66">
        <v>2292</v>
      </c>
      <c r="E27" s="66">
        <v>3000</v>
      </c>
      <c r="F27" s="66">
        <v>3000</v>
      </c>
      <c r="G27" s="56">
        <v>3300</v>
      </c>
    </row>
    <row r="28" spans="1:8" s="57" customFormat="1" ht="26.4" customHeight="1">
      <c r="A28" s="59"/>
      <c r="B28" s="200" t="s">
        <v>100</v>
      </c>
      <c r="C28" s="196" t="s">
        <v>112</v>
      </c>
      <c r="D28" s="67">
        <v>0</v>
      </c>
      <c r="E28" s="66">
        <v>5314</v>
      </c>
      <c r="F28" s="66">
        <v>5314</v>
      </c>
      <c r="G28" s="67">
        <v>0</v>
      </c>
    </row>
    <row r="29" spans="1:8" s="57" customFormat="1">
      <c r="A29" s="69" t="s">
        <v>3</v>
      </c>
      <c r="B29" s="62">
        <v>44</v>
      </c>
      <c r="C29" s="63" t="s">
        <v>61</v>
      </c>
      <c r="D29" s="70">
        <f>SUM(D24:D28)</f>
        <v>11878</v>
      </c>
      <c r="E29" s="70">
        <f t="shared" ref="E29:F29" si="0">SUM(E24:E28)</f>
        <v>24552</v>
      </c>
      <c r="F29" s="70">
        <f t="shared" si="0"/>
        <v>29252</v>
      </c>
      <c r="G29" s="70">
        <v>30795</v>
      </c>
    </row>
    <row r="30" spans="1:8" s="57" customFormat="1">
      <c r="A30" s="69" t="s">
        <v>3</v>
      </c>
      <c r="B30" s="60">
        <v>1E-3</v>
      </c>
      <c r="C30" s="61" t="s">
        <v>60</v>
      </c>
      <c r="D30" s="72">
        <f>D29</f>
        <v>11878</v>
      </c>
      <c r="E30" s="72">
        <f t="shared" ref="E30:F30" si="1">E29</f>
        <v>24552</v>
      </c>
      <c r="F30" s="72">
        <f t="shared" si="1"/>
        <v>29252</v>
      </c>
      <c r="G30" s="72">
        <v>30795</v>
      </c>
    </row>
    <row r="31" spans="1:8" s="57" customFormat="1">
      <c r="A31" s="69"/>
      <c r="B31" s="60"/>
      <c r="C31" s="61"/>
      <c r="D31" s="56"/>
      <c r="E31" s="56"/>
      <c r="F31" s="56"/>
      <c r="G31" s="56"/>
    </row>
    <row r="32" spans="1:8" s="57" customFormat="1">
      <c r="A32" s="53"/>
      <c r="B32" s="74">
        <v>3.0000000000000001E-3</v>
      </c>
      <c r="C32" s="55" t="s">
        <v>22</v>
      </c>
      <c r="D32" s="56"/>
      <c r="E32" s="75"/>
      <c r="F32" s="75"/>
      <c r="G32" s="75"/>
    </row>
    <row r="33" spans="1:8" s="57" customFormat="1">
      <c r="A33" s="12"/>
      <c r="B33" s="13">
        <v>29</v>
      </c>
      <c r="C33" s="76" t="s">
        <v>34</v>
      </c>
      <c r="D33" s="77"/>
      <c r="E33" s="77"/>
      <c r="F33" s="79"/>
      <c r="G33" s="77"/>
    </row>
    <row r="34" spans="1:8" s="180" customFormat="1" ht="81" customHeight="1">
      <c r="A34" s="80"/>
      <c r="B34" s="201" t="s">
        <v>84</v>
      </c>
      <c r="C34" s="195" t="s">
        <v>96</v>
      </c>
      <c r="D34" s="78">
        <v>0</v>
      </c>
      <c r="E34" s="77">
        <v>169</v>
      </c>
      <c r="F34" s="77">
        <v>169</v>
      </c>
      <c r="G34" s="77">
        <v>1565</v>
      </c>
    </row>
    <row r="35" spans="1:8" s="57" customFormat="1" ht="26.4">
      <c r="A35" s="80"/>
      <c r="B35" s="201" t="s">
        <v>92</v>
      </c>
      <c r="C35" s="173" t="s">
        <v>97</v>
      </c>
      <c r="D35" s="77">
        <v>23655</v>
      </c>
      <c r="E35" s="77">
        <v>90000</v>
      </c>
      <c r="F35" s="77">
        <v>90000</v>
      </c>
      <c r="G35" s="77">
        <v>17000</v>
      </c>
      <c r="H35" s="64"/>
    </row>
    <row r="36" spans="1:8" s="57" customFormat="1" ht="26.4">
      <c r="A36" s="80"/>
      <c r="B36" s="201" t="s">
        <v>93</v>
      </c>
      <c r="C36" s="173" t="s">
        <v>131</v>
      </c>
      <c r="D36" s="78">
        <v>0</v>
      </c>
      <c r="E36" s="77">
        <v>27715</v>
      </c>
      <c r="F36" s="77">
        <v>27715</v>
      </c>
      <c r="G36" s="77">
        <v>41600</v>
      </c>
      <c r="H36" s="64"/>
    </row>
    <row r="37" spans="1:8" s="57" customFormat="1">
      <c r="A37" s="80"/>
      <c r="B37" s="202" t="s">
        <v>94</v>
      </c>
      <c r="C37" s="173" t="s">
        <v>95</v>
      </c>
      <c r="D37" s="77">
        <v>5750</v>
      </c>
      <c r="E37" s="77">
        <v>12</v>
      </c>
      <c r="F37" s="77">
        <v>12</v>
      </c>
      <c r="G37" s="78">
        <v>0</v>
      </c>
    </row>
    <row r="38" spans="1:8" s="57" customFormat="1" ht="26.4">
      <c r="A38" s="80"/>
      <c r="B38" s="201" t="s">
        <v>106</v>
      </c>
      <c r="C38" s="173" t="s">
        <v>107</v>
      </c>
      <c r="D38" s="78">
        <v>0</v>
      </c>
      <c r="E38" s="77">
        <v>10000</v>
      </c>
      <c r="F38" s="77">
        <v>10000</v>
      </c>
      <c r="G38" s="77">
        <v>20000</v>
      </c>
    </row>
    <row r="39" spans="1:8" s="57" customFormat="1" ht="39.6">
      <c r="A39" s="80"/>
      <c r="B39" s="201" t="s">
        <v>108</v>
      </c>
      <c r="C39" s="173" t="s">
        <v>126</v>
      </c>
      <c r="D39" s="78">
        <v>0</v>
      </c>
      <c r="E39" s="77">
        <v>21000</v>
      </c>
      <c r="F39" s="77">
        <v>21000</v>
      </c>
      <c r="G39" s="77">
        <v>20000</v>
      </c>
    </row>
    <row r="40" spans="1:8" s="57" customFormat="1" ht="26.4">
      <c r="A40" s="80"/>
      <c r="B40" s="201" t="s">
        <v>109</v>
      </c>
      <c r="C40" s="173" t="s">
        <v>110</v>
      </c>
      <c r="D40" s="78">
        <v>0</v>
      </c>
      <c r="E40" s="77">
        <v>3000</v>
      </c>
      <c r="F40" s="77">
        <v>3000</v>
      </c>
      <c r="G40" s="78">
        <v>0</v>
      </c>
    </row>
    <row r="41" spans="1:8" s="57" customFormat="1" ht="39.6">
      <c r="A41" s="80"/>
      <c r="B41" s="201" t="s">
        <v>111</v>
      </c>
      <c r="C41" s="173" t="s">
        <v>130</v>
      </c>
      <c r="D41" s="78">
        <v>0</v>
      </c>
      <c r="E41" s="77">
        <v>100</v>
      </c>
      <c r="F41" s="77">
        <v>100</v>
      </c>
      <c r="G41" s="77">
        <v>200</v>
      </c>
    </row>
    <row r="42" spans="1:8" s="57" customFormat="1" ht="26.4">
      <c r="A42" s="192"/>
      <c r="B42" s="203" t="s">
        <v>116</v>
      </c>
      <c r="C42" s="193" t="s">
        <v>127</v>
      </c>
      <c r="D42" s="82">
        <v>0</v>
      </c>
      <c r="E42" s="82">
        <v>0</v>
      </c>
      <c r="F42" s="82">
        <v>0</v>
      </c>
      <c r="G42" s="81">
        <v>1404</v>
      </c>
    </row>
    <row r="43" spans="1:8" s="57" customFormat="1" ht="26.4">
      <c r="A43" s="80"/>
      <c r="B43" s="201" t="s">
        <v>117</v>
      </c>
      <c r="C43" s="173" t="s">
        <v>128</v>
      </c>
      <c r="D43" s="78">
        <v>0</v>
      </c>
      <c r="E43" s="78">
        <v>0</v>
      </c>
      <c r="F43" s="78">
        <v>0</v>
      </c>
      <c r="G43" s="77">
        <v>980</v>
      </c>
    </row>
    <row r="44" spans="1:8" s="57" customFormat="1" ht="26.4">
      <c r="A44" s="80"/>
      <c r="B44" s="201" t="s">
        <v>118</v>
      </c>
      <c r="C44" s="173" t="s">
        <v>129</v>
      </c>
      <c r="D44" s="78">
        <v>0</v>
      </c>
      <c r="E44" s="78">
        <v>0</v>
      </c>
      <c r="F44" s="78">
        <v>0</v>
      </c>
      <c r="G44" s="77">
        <v>20000</v>
      </c>
    </row>
    <row r="45" spans="1:8" s="57" customFormat="1">
      <c r="A45" s="12" t="s">
        <v>3</v>
      </c>
      <c r="B45" s="13">
        <v>29</v>
      </c>
      <c r="C45" s="76" t="s">
        <v>34</v>
      </c>
      <c r="D45" s="83">
        <f t="shared" ref="D45:F45" si="2">SUM(D34:D44)</f>
        <v>29405</v>
      </c>
      <c r="E45" s="83">
        <f t="shared" si="2"/>
        <v>151996</v>
      </c>
      <c r="F45" s="83">
        <f t="shared" si="2"/>
        <v>151996</v>
      </c>
      <c r="G45" s="83">
        <v>122749</v>
      </c>
    </row>
    <row r="46" spans="1:8" s="57" customFormat="1">
      <c r="A46" s="53"/>
      <c r="B46" s="74"/>
      <c r="C46" s="55"/>
      <c r="D46" s="56"/>
      <c r="E46" s="75"/>
      <c r="F46" s="75"/>
      <c r="G46" s="75"/>
    </row>
    <row r="47" spans="1:8" s="57" customFormat="1" ht="26.4">
      <c r="A47" s="53"/>
      <c r="B47" s="84">
        <v>45</v>
      </c>
      <c r="C47" s="85" t="s">
        <v>26</v>
      </c>
      <c r="D47" s="75"/>
      <c r="E47" s="75"/>
      <c r="F47" s="75"/>
      <c r="G47" s="75"/>
    </row>
    <row r="48" spans="1:8" s="57" customFormat="1">
      <c r="A48" s="53"/>
      <c r="B48" s="84" t="s">
        <v>27</v>
      </c>
      <c r="C48" s="85" t="s">
        <v>28</v>
      </c>
      <c r="D48" s="81">
        <v>50000</v>
      </c>
      <c r="E48" s="81">
        <v>21400</v>
      </c>
      <c r="F48" s="72">
        <f>E48+1800</f>
        <v>23200</v>
      </c>
      <c r="G48" s="81">
        <v>72306</v>
      </c>
    </row>
    <row r="49" spans="1:7" s="57" customFormat="1" ht="26.4">
      <c r="A49" s="53" t="s">
        <v>3</v>
      </c>
      <c r="B49" s="84">
        <v>45</v>
      </c>
      <c r="C49" s="85" t="s">
        <v>26</v>
      </c>
      <c r="D49" s="81">
        <f>D48</f>
        <v>50000</v>
      </c>
      <c r="E49" s="81">
        <f t="shared" ref="E49:F49" si="3">E48</f>
        <v>21400</v>
      </c>
      <c r="F49" s="81">
        <f t="shared" si="3"/>
        <v>23200</v>
      </c>
      <c r="G49" s="81">
        <v>72306</v>
      </c>
    </row>
    <row r="50" spans="1:7" s="57" customFormat="1">
      <c r="A50" s="53"/>
      <c r="B50" s="84"/>
      <c r="C50" s="85"/>
      <c r="D50" s="77"/>
      <c r="E50" s="77"/>
      <c r="F50" s="67"/>
      <c r="G50" s="77"/>
    </row>
    <row r="51" spans="1:7" s="57" customFormat="1">
      <c r="A51" s="53"/>
      <c r="B51" s="84">
        <v>47</v>
      </c>
      <c r="C51" s="85" t="s">
        <v>23</v>
      </c>
      <c r="D51" s="75"/>
      <c r="E51" s="75"/>
      <c r="F51" s="75"/>
      <c r="G51" s="75"/>
    </row>
    <row r="52" spans="1:7" s="57" customFormat="1">
      <c r="A52" s="53"/>
      <c r="B52" s="84" t="s">
        <v>29</v>
      </c>
      <c r="C52" s="85" t="s">
        <v>8</v>
      </c>
      <c r="D52" s="77">
        <v>4005</v>
      </c>
      <c r="E52" s="77">
        <v>1</v>
      </c>
      <c r="F52" s="77">
        <v>1</v>
      </c>
      <c r="G52" s="75">
        <v>1</v>
      </c>
    </row>
    <row r="53" spans="1:7" s="57" customFormat="1">
      <c r="A53" s="53"/>
      <c r="B53" s="84" t="s">
        <v>30</v>
      </c>
      <c r="C53" s="85" t="s">
        <v>9</v>
      </c>
      <c r="D53" s="78">
        <v>0</v>
      </c>
      <c r="E53" s="77">
        <v>1</v>
      </c>
      <c r="F53" s="77">
        <v>1</v>
      </c>
      <c r="G53" s="75">
        <v>1</v>
      </c>
    </row>
    <row r="54" spans="1:7" s="57" customFormat="1">
      <c r="A54" s="87"/>
      <c r="B54" s="84" t="s">
        <v>31</v>
      </c>
      <c r="C54" s="85" t="s">
        <v>6</v>
      </c>
      <c r="D54" s="77">
        <v>2585</v>
      </c>
      <c r="E54" s="77">
        <v>1</v>
      </c>
      <c r="F54" s="77">
        <v>1</v>
      </c>
      <c r="G54" s="75">
        <v>1</v>
      </c>
    </row>
    <row r="55" spans="1:7" s="57" customFormat="1">
      <c r="A55" s="87"/>
      <c r="B55" s="84" t="s">
        <v>32</v>
      </c>
      <c r="C55" s="85" t="s">
        <v>24</v>
      </c>
      <c r="D55" s="77">
        <v>275</v>
      </c>
      <c r="E55" s="77">
        <v>1</v>
      </c>
      <c r="F55" s="77">
        <v>1</v>
      </c>
      <c r="G55" s="75">
        <v>1</v>
      </c>
    </row>
    <row r="56" spans="1:7" s="57" customFormat="1">
      <c r="A56" s="53"/>
      <c r="B56" s="84" t="s">
        <v>33</v>
      </c>
      <c r="C56" s="85" t="s">
        <v>25</v>
      </c>
      <c r="D56" s="77">
        <v>165</v>
      </c>
      <c r="E56" s="77">
        <v>1</v>
      </c>
      <c r="F56" s="77">
        <v>1</v>
      </c>
      <c r="G56" s="77">
        <v>1</v>
      </c>
    </row>
    <row r="57" spans="1:7" s="57" customFormat="1">
      <c r="A57" s="53" t="s">
        <v>3</v>
      </c>
      <c r="B57" s="84">
        <v>47</v>
      </c>
      <c r="C57" s="85" t="s">
        <v>23</v>
      </c>
      <c r="D57" s="81">
        <f t="shared" ref="D57:F57" si="4">SUM(D52:D56)</f>
        <v>7030</v>
      </c>
      <c r="E57" s="81">
        <f t="shared" si="4"/>
        <v>5</v>
      </c>
      <c r="F57" s="81">
        <f t="shared" si="4"/>
        <v>5</v>
      </c>
      <c r="G57" s="81">
        <v>5</v>
      </c>
    </row>
    <row r="58" spans="1:7">
      <c r="A58" s="12"/>
      <c r="B58" s="13"/>
      <c r="C58" s="26"/>
      <c r="D58" s="186"/>
      <c r="E58" s="186"/>
      <c r="F58" s="186"/>
      <c r="G58" s="187"/>
    </row>
    <row r="59" spans="1:7" ht="26.4">
      <c r="A59" s="12"/>
      <c r="B59" s="13">
        <v>48</v>
      </c>
      <c r="C59" s="26" t="s">
        <v>114</v>
      </c>
      <c r="D59" s="186"/>
      <c r="E59" s="186"/>
      <c r="F59" s="186"/>
      <c r="G59" s="187"/>
    </row>
    <row r="60" spans="1:7" s="57" customFormat="1">
      <c r="A60" s="53"/>
      <c r="B60" s="204" t="s">
        <v>70</v>
      </c>
      <c r="C60" s="174" t="s">
        <v>9</v>
      </c>
      <c r="D60" s="67">
        <v>0</v>
      </c>
      <c r="E60" s="66">
        <v>200</v>
      </c>
      <c r="F60" s="66">
        <v>200</v>
      </c>
      <c r="G60" s="66">
        <v>220</v>
      </c>
    </row>
    <row r="61" spans="1:7" s="57" customFormat="1">
      <c r="A61" s="53"/>
      <c r="B61" s="204" t="s">
        <v>71</v>
      </c>
      <c r="C61" s="174" t="s">
        <v>6</v>
      </c>
      <c r="D61" s="66">
        <v>2669</v>
      </c>
      <c r="E61" s="66">
        <v>1000</v>
      </c>
      <c r="F61" s="66">
        <v>1000</v>
      </c>
      <c r="G61" s="66">
        <v>1100</v>
      </c>
    </row>
    <row r="62" spans="1:7" s="57" customFormat="1">
      <c r="A62" s="53"/>
      <c r="B62" s="204" t="s">
        <v>72</v>
      </c>
      <c r="C62" s="174" t="s">
        <v>73</v>
      </c>
      <c r="D62" s="66">
        <v>2467</v>
      </c>
      <c r="E62" s="67">
        <v>0</v>
      </c>
      <c r="F62" s="67">
        <v>0</v>
      </c>
      <c r="G62" s="67">
        <v>0</v>
      </c>
    </row>
    <row r="63" spans="1:7" s="57" customFormat="1">
      <c r="A63" s="53"/>
      <c r="B63" s="204" t="s">
        <v>74</v>
      </c>
      <c r="C63" s="174" t="s">
        <v>75</v>
      </c>
      <c r="D63" s="72">
        <v>512</v>
      </c>
      <c r="E63" s="73">
        <v>0</v>
      </c>
      <c r="F63" s="73">
        <v>0</v>
      </c>
      <c r="G63" s="73">
        <v>0</v>
      </c>
    </row>
    <row r="64" spans="1:7" s="57" customFormat="1" ht="26.4">
      <c r="A64" s="53" t="s">
        <v>3</v>
      </c>
      <c r="B64" s="13">
        <v>48</v>
      </c>
      <c r="C64" s="26" t="s">
        <v>114</v>
      </c>
      <c r="D64" s="83">
        <f>SUM(D60:D63)</f>
        <v>5648</v>
      </c>
      <c r="E64" s="83">
        <f t="shared" ref="E64:F64" si="5">SUM(E60:E63)</f>
        <v>1200</v>
      </c>
      <c r="F64" s="83">
        <f t="shared" si="5"/>
        <v>1200</v>
      </c>
      <c r="G64" s="83">
        <v>1320</v>
      </c>
    </row>
    <row r="65" spans="1:7" s="57" customFormat="1">
      <c r="A65" s="53" t="s">
        <v>3</v>
      </c>
      <c r="B65" s="74">
        <v>3.0000000000000001E-3</v>
      </c>
      <c r="C65" s="55" t="s">
        <v>22</v>
      </c>
      <c r="D65" s="83">
        <f t="shared" ref="D65:F65" si="6">D57+D49+D45+D64</f>
        <v>92083</v>
      </c>
      <c r="E65" s="83">
        <f t="shared" si="6"/>
        <v>174601</v>
      </c>
      <c r="F65" s="83">
        <f t="shared" si="6"/>
        <v>176401</v>
      </c>
      <c r="G65" s="83">
        <v>196380</v>
      </c>
    </row>
    <row r="66" spans="1:7" s="57" customFormat="1">
      <c r="A66" s="53" t="s">
        <v>3</v>
      </c>
      <c r="B66" s="54">
        <v>2070</v>
      </c>
      <c r="C66" s="55" t="s">
        <v>21</v>
      </c>
      <c r="D66" s="70">
        <f t="shared" ref="D66:F66" si="7">D65+D30</f>
        <v>103961</v>
      </c>
      <c r="E66" s="70">
        <f t="shared" si="7"/>
        <v>199153</v>
      </c>
      <c r="F66" s="70">
        <f t="shared" si="7"/>
        <v>205653</v>
      </c>
      <c r="G66" s="70">
        <v>227175</v>
      </c>
    </row>
    <row r="67" spans="1:7" s="57" customFormat="1">
      <c r="A67" s="53"/>
      <c r="B67" s="54"/>
      <c r="C67" s="55"/>
      <c r="D67" s="66"/>
      <c r="E67" s="66"/>
      <c r="F67" s="66"/>
      <c r="G67" s="90"/>
    </row>
    <row r="68" spans="1:7" s="57" customFormat="1" ht="14.85" customHeight="1">
      <c r="A68" s="69" t="s">
        <v>5</v>
      </c>
      <c r="B68" s="91">
        <v>2230</v>
      </c>
      <c r="C68" s="92" t="s">
        <v>36</v>
      </c>
      <c r="D68" s="188"/>
      <c r="E68" s="188"/>
      <c r="F68" s="188"/>
      <c r="G68" s="188"/>
    </row>
    <row r="69" spans="1:7" s="57" customFormat="1" ht="14.85" customHeight="1">
      <c r="A69" s="93"/>
      <c r="B69" s="94">
        <v>3</v>
      </c>
      <c r="C69" s="76" t="s">
        <v>22</v>
      </c>
      <c r="D69" s="5"/>
      <c r="E69" s="5"/>
      <c r="F69" s="5"/>
      <c r="G69" s="5"/>
    </row>
    <row r="70" spans="1:7" s="57" customFormat="1" ht="14.85" customHeight="1">
      <c r="A70" s="93"/>
      <c r="B70" s="95">
        <v>3.101</v>
      </c>
      <c r="C70" s="50" t="s">
        <v>37</v>
      </c>
      <c r="D70" s="96"/>
      <c r="E70" s="96"/>
      <c r="F70" s="96"/>
      <c r="G70" s="96"/>
    </row>
    <row r="71" spans="1:7" s="57" customFormat="1" ht="14.85" customHeight="1">
      <c r="A71" s="93"/>
      <c r="B71" s="97">
        <v>60</v>
      </c>
      <c r="C71" s="196" t="s">
        <v>104</v>
      </c>
      <c r="D71" s="96"/>
      <c r="E71" s="96"/>
      <c r="F71" s="96"/>
      <c r="G71" s="96"/>
    </row>
    <row r="72" spans="1:7" s="57" customFormat="1" ht="14.85" customHeight="1">
      <c r="A72" s="98"/>
      <c r="B72" s="205" t="s">
        <v>10</v>
      </c>
      <c r="C72" s="172" t="s">
        <v>8</v>
      </c>
      <c r="D72" s="66">
        <v>16362</v>
      </c>
      <c r="E72" s="66">
        <v>23447</v>
      </c>
      <c r="F72" s="66">
        <v>23447</v>
      </c>
      <c r="G72" s="100">
        <v>15696</v>
      </c>
    </row>
    <row r="73" spans="1:7" s="57" customFormat="1" ht="14.85" customHeight="1">
      <c r="A73" s="98"/>
      <c r="B73" s="205" t="s">
        <v>38</v>
      </c>
      <c r="C73" s="172" t="s">
        <v>14</v>
      </c>
      <c r="D73" s="66">
        <v>680</v>
      </c>
      <c r="E73" s="66">
        <v>695</v>
      </c>
      <c r="F73" s="66">
        <v>695</v>
      </c>
      <c r="G73" s="100">
        <v>4356</v>
      </c>
    </row>
    <row r="74" spans="1:7" s="57" customFormat="1" ht="14.85" customHeight="1">
      <c r="A74" s="93"/>
      <c r="B74" s="206" t="s">
        <v>11</v>
      </c>
      <c r="C74" s="171" t="s">
        <v>9</v>
      </c>
      <c r="D74" s="102">
        <v>185</v>
      </c>
      <c r="E74" s="102">
        <v>150</v>
      </c>
      <c r="F74" s="102">
        <v>150</v>
      </c>
      <c r="G74" s="27">
        <v>165</v>
      </c>
    </row>
    <row r="75" spans="1:7" s="57" customFormat="1" ht="14.85" customHeight="1">
      <c r="A75" s="93"/>
      <c r="B75" s="206" t="s">
        <v>12</v>
      </c>
      <c r="C75" s="172" t="s">
        <v>6</v>
      </c>
      <c r="D75" s="77">
        <v>315</v>
      </c>
      <c r="E75" s="77">
        <v>410</v>
      </c>
      <c r="F75" s="77">
        <v>410</v>
      </c>
      <c r="G75" s="100">
        <v>451</v>
      </c>
    </row>
    <row r="76" spans="1:7" s="57" customFormat="1" ht="14.85" customHeight="1">
      <c r="A76" s="98"/>
      <c r="B76" s="205" t="s">
        <v>39</v>
      </c>
      <c r="C76" s="172" t="s">
        <v>40</v>
      </c>
      <c r="D76" s="102">
        <v>1120</v>
      </c>
      <c r="E76" s="102">
        <v>840</v>
      </c>
      <c r="F76" s="102">
        <v>840</v>
      </c>
      <c r="G76" s="27">
        <v>2400</v>
      </c>
    </row>
    <row r="77" spans="1:7" s="57" customFormat="1" ht="14.85" customHeight="1">
      <c r="A77" s="98"/>
      <c r="B77" s="205" t="s">
        <v>41</v>
      </c>
      <c r="C77" s="172" t="s">
        <v>7</v>
      </c>
      <c r="D77" s="102">
        <v>3467</v>
      </c>
      <c r="E77" s="102">
        <v>5159</v>
      </c>
      <c r="F77" s="102">
        <v>5159</v>
      </c>
      <c r="G77" s="27">
        <v>5212</v>
      </c>
    </row>
    <row r="78" spans="1:7" s="57" customFormat="1" ht="14.85" customHeight="1">
      <c r="A78" s="98" t="s">
        <v>3</v>
      </c>
      <c r="B78" s="105">
        <v>60</v>
      </c>
      <c r="C78" s="76" t="s">
        <v>104</v>
      </c>
      <c r="D78" s="83">
        <f>SUM(D72:D77)</f>
        <v>22129</v>
      </c>
      <c r="E78" s="83">
        <f t="shared" ref="E78:F78" si="8">SUM(E72:E77)</f>
        <v>30701</v>
      </c>
      <c r="F78" s="83">
        <f t="shared" si="8"/>
        <v>30701</v>
      </c>
      <c r="G78" s="83">
        <v>28280</v>
      </c>
    </row>
    <row r="79" spans="1:7" s="57" customFormat="1">
      <c r="A79" s="98"/>
      <c r="B79" s="105"/>
      <c r="C79" s="76"/>
      <c r="D79" s="79"/>
      <c r="E79" s="79"/>
      <c r="F79" s="79"/>
      <c r="G79" s="79"/>
    </row>
    <row r="80" spans="1:7" s="57" customFormat="1" ht="14.85" customHeight="1">
      <c r="A80" s="107"/>
      <c r="B80" s="105">
        <v>61</v>
      </c>
      <c r="C80" s="76" t="s">
        <v>42</v>
      </c>
      <c r="D80" s="100"/>
      <c r="E80" s="100"/>
      <c r="F80" s="100"/>
      <c r="G80" s="100"/>
    </row>
    <row r="81" spans="1:7" s="57" customFormat="1" ht="14.85" customHeight="1">
      <c r="A81" s="107"/>
      <c r="B81" s="205" t="s">
        <v>43</v>
      </c>
      <c r="C81" s="172" t="s">
        <v>8</v>
      </c>
      <c r="D81" s="77">
        <v>5578</v>
      </c>
      <c r="E81" s="77">
        <v>10745</v>
      </c>
      <c r="F81" s="77">
        <v>10745</v>
      </c>
      <c r="G81" s="77">
        <v>8044</v>
      </c>
    </row>
    <row r="82" spans="1:7" s="57" customFormat="1" ht="14.85" customHeight="1">
      <c r="A82" s="107"/>
      <c r="B82" s="205" t="s">
        <v>44</v>
      </c>
      <c r="C82" s="172" t="s">
        <v>14</v>
      </c>
      <c r="D82" s="77">
        <v>461</v>
      </c>
      <c r="E82" s="77">
        <v>742</v>
      </c>
      <c r="F82" s="77">
        <f>376+E82</f>
        <v>1118</v>
      </c>
      <c r="G82" s="77">
        <v>3596</v>
      </c>
    </row>
    <row r="83" spans="1:7" s="57" customFormat="1" ht="14.85" customHeight="1">
      <c r="A83" s="107"/>
      <c r="B83" s="206" t="s">
        <v>76</v>
      </c>
      <c r="C83" s="171" t="s">
        <v>9</v>
      </c>
      <c r="D83" s="77">
        <v>96</v>
      </c>
      <c r="E83" s="77">
        <v>100</v>
      </c>
      <c r="F83" s="77">
        <v>100</v>
      </c>
      <c r="G83" s="77">
        <v>110</v>
      </c>
    </row>
    <row r="84" spans="1:7" s="57" customFormat="1" ht="14.85" customHeight="1">
      <c r="A84" s="107"/>
      <c r="B84" s="205" t="s">
        <v>56</v>
      </c>
      <c r="C84" s="172" t="s">
        <v>6</v>
      </c>
      <c r="D84" s="77">
        <v>100</v>
      </c>
      <c r="E84" s="77">
        <v>350</v>
      </c>
      <c r="F84" s="77">
        <v>350</v>
      </c>
      <c r="G84" s="77">
        <v>385</v>
      </c>
    </row>
    <row r="85" spans="1:7" s="57" customFormat="1" ht="14.85" customHeight="1">
      <c r="A85" s="107"/>
      <c r="B85" s="206" t="s">
        <v>79</v>
      </c>
      <c r="C85" s="171" t="s">
        <v>40</v>
      </c>
      <c r="D85" s="77">
        <v>300</v>
      </c>
      <c r="E85" s="77">
        <v>225</v>
      </c>
      <c r="F85" s="77">
        <v>225</v>
      </c>
      <c r="G85" s="77">
        <v>500</v>
      </c>
    </row>
    <row r="86" spans="1:7" s="57" customFormat="1" ht="14.85" customHeight="1">
      <c r="A86" s="107"/>
      <c r="B86" s="205" t="s">
        <v>54</v>
      </c>
      <c r="C86" s="172" t="s">
        <v>7</v>
      </c>
      <c r="D86" s="81">
        <v>1606</v>
      </c>
      <c r="E86" s="82">
        <v>0</v>
      </c>
      <c r="F86" s="82">
        <v>0</v>
      </c>
      <c r="G86" s="81">
        <v>1800</v>
      </c>
    </row>
    <row r="87" spans="1:7" s="57" customFormat="1" ht="14.85" customHeight="1">
      <c r="A87" s="108" t="s">
        <v>3</v>
      </c>
      <c r="B87" s="109">
        <v>61</v>
      </c>
      <c r="C87" s="110" t="s">
        <v>42</v>
      </c>
      <c r="D87" s="81">
        <f>SUM(D81:D86)</f>
        <v>8141</v>
      </c>
      <c r="E87" s="81">
        <f t="shared" ref="E87:F87" si="9">SUM(E81:E86)</f>
        <v>12162</v>
      </c>
      <c r="F87" s="81">
        <f t="shared" si="9"/>
        <v>12538</v>
      </c>
      <c r="G87" s="81">
        <v>14435</v>
      </c>
    </row>
    <row r="88" spans="1:7" s="57" customFormat="1">
      <c r="A88" s="98"/>
      <c r="B88" s="105"/>
      <c r="C88" s="76"/>
      <c r="D88" s="77"/>
      <c r="E88" s="77"/>
      <c r="F88" s="100"/>
      <c r="G88" s="77"/>
    </row>
    <row r="89" spans="1:7" s="57" customFormat="1" ht="14.85" customHeight="1">
      <c r="A89" s="98"/>
      <c r="B89" s="105">
        <v>62</v>
      </c>
      <c r="C89" s="76" t="s">
        <v>45</v>
      </c>
      <c r="D89" s="77"/>
      <c r="E89" s="77"/>
      <c r="F89" s="100"/>
      <c r="G89" s="77"/>
    </row>
    <row r="90" spans="1:7" s="57" customFormat="1" ht="14.85" customHeight="1">
      <c r="A90" s="98"/>
      <c r="B90" s="205" t="s">
        <v>46</v>
      </c>
      <c r="C90" s="172" t="s">
        <v>8</v>
      </c>
      <c r="D90" s="77">
        <v>5612</v>
      </c>
      <c r="E90" s="77">
        <v>9860</v>
      </c>
      <c r="F90" s="77">
        <v>9860</v>
      </c>
      <c r="G90" s="77">
        <v>8132</v>
      </c>
    </row>
    <row r="91" spans="1:7" s="57" customFormat="1" ht="14.85" customHeight="1">
      <c r="A91" s="98"/>
      <c r="B91" s="205" t="s">
        <v>47</v>
      </c>
      <c r="C91" s="172" t="s">
        <v>14</v>
      </c>
      <c r="D91" s="77">
        <v>384</v>
      </c>
      <c r="E91" s="77">
        <v>462</v>
      </c>
      <c r="F91" s="77">
        <v>462</v>
      </c>
      <c r="G91" s="77">
        <v>2001</v>
      </c>
    </row>
    <row r="92" spans="1:7" s="57" customFormat="1" ht="14.85" customHeight="1">
      <c r="A92" s="98"/>
      <c r="B92" s="206" t="s">
        <v>77</v>
      </c>
      <c r="C92" s="171" t="s">
        <v>9</v>
      </c>
      <c r="D92" s="77">
        <v>85</v>
      </c>
      <c r="E92" s="77">
        <v>100</v>
      </c>
      <c r="F92" s="77">
        <v>100</v>
      </c>
      <c r="G92" s="77">
        <v>110</v>
      </c>
    </row>
    <row r="93" spans="1:7" s="57" customFormat="1" ht="14.85" customHeight="1">
      <c r="A93" s="98"/>
      <c r="B93" s="205" t="s">
        <v>48</v>
      </c>
      <c r="C93" s="172" t="s">
        <v>6</v>
      </c>
      <c r="D93" s="77">
        <v>300</v>
      </c>
      <c r="E93" s="77">
        <v>876</v>
      </c>
      <c r="F93" s="77">
        <v>876</v>
      </c>
      <c r="G93" s="77">
        <v>964</v>
      </c>
    </row>
    <row r="94" spans="1:7" s="57" customFormat="1" ht="14.85" customHeight="1">
      <c r="A94" s="98"/>
      <c r="B94" s="206" t="s">
        <v>78</v>
      </c>
      <c r="C94" s="171" t="s">
        <v>40</v>
      </c>
      <c r="D94" s="77">
        <v>200</v>
      </c>
      <c r="E94" s="77">
        <v>150</v>
      </c>
      <c r="F94" s="77">
        <v>150</v>
      </c>
      <c r="G94" s="77">
        <v>400</v>
      </c>
    </row>
    <row r="95" spans="1:7" s="57" customFormat="1" ht="14.85" customHeight="1">
      <c r="A95" s="98"/>
      <c r="B95" s="205" t="s">
        <v>55</v>
      </c>
      <c r="C95" s="172" t="s">
        <v>7</v>
      </c>
      <c r="D95" s="81">
        <v>1154</v>
      </c>
      <c r="E95" s="81">
        <v>1017</v>
      </c>
      <c r="F95" s="81">
        <v>1017</v>
      </c>
      <c r="G95" s="81">
        <v>1620</v>
      </c>
    </row>
    <row r="96" spans="1:7" s="57" customFormat="1" ht="14.85" customHeight="1">
      <c r="A96" s="98" t="s">
        <v>3</v>
      </c>
      <c r="B96" s="105">
        <v>62</v>
      </c>
      <c r="C96" s="76" t="s">
        <v>45</v>
      </c>
      <c r="D96" s="81">
        <f>SUM(D90:D95)</f>
        <v>7735</v>
      </c>
      <c r="E96" s="81">
        <f t="shared" ref="E96:F96" si="10">SUM(E90:E95)</f>
        <v>12465</v>
      </c>
      <c r="F96" s="81">
        <f t="shared" si="10"/>
        <v>12465</v>
      </c>
      <c r="G96" s="81">
        <v>13227</v>
      </c>
    </row>
    <row r="97" spans="1:7" s="57" customFormat="1" ht="14.85" customHeight="1">
      <c r="A97" s="98"/>
      <c r="B97" s="105"/>
      <c r="C97" s="76"/>
      <c r="D97" s="77"/>
      <c r="E97" s="77"/>
      <c r="F97" s="77"/>
      <c r="G97" s="77"/>
    </row>
    <row r="98" spans="1:7" s="57" customFormat="1" ht="14.85" customHeight="1">
      <c r="A98" s="98"/>
      <c r="B98" s="105">
        <v>63</v>
      </c>
      <c r="C98" s="76" t="s">
        <v>80</v>
      </c>
      <c r="D98" s="77"/>
      <c r="E98" s="77"/>
      <c r="F98" s="77"/>
      <c r="G98" s="77"/>
    </row>
    <row r="99" spans="1:7" s="57" customFormat="1" ht="14.85" customHeight="1">
      <c r="A99" s="98"/>
      <c r="B99" s="99" t="s">
        <v>105</v>
      </c>
      <c r="C99" s="76" t="s">
        <v>8</v>
      </c>
      <c r="D99" s="78">
        <v>0</v>
      </c>
      <c r="E99" s="77">
        <v>421</v>
      </c>
      <c r="F99" s="77">
        <v>421</v>
      </c>
      <c r="G99" s="77">
        <v>416</v>
      </c>
    </row>
    <row r="100" spans="1:7" s="57" customFormat="1" ht="14.85" customHeight="1">
      <c r="A100" s="98"/>
      <c r="B100" s="205" t="s">
        <v>81</v>
      </c>
      <c r="C100" s="172" t="s">
        <v>6</v>
      </c>
      <c r="D100" s="78">
        <v>0</v>
      </c>
      <c r="E100" s="77">
        <v>100</v>
      </c>
      <c r="F100" s="77">
        <v>100</v>
      </c>
      <c r="G100" s="77">
        <v>110</v>
      </c>
    </row>
    <row r="101" spans="1:7" s="57" customFormat="1" ht="14.85" customHeight="1">
      <c r="A101" s="98" t="s">
        <v>3</v>
      </c>
      <c r="B101" s="105">
        <v>63</v>
      </c>
      <c r="C101" s="76" t="s">
        <v>80</v>
      </c>
      <c r="D101" s="88">
        <f t="shared" ref="D101:F101" si="11">SUM(D99:D100)</f>
        <v>0</v>
      </c>
      <c r="E101" s="83">
        <f t="shared" si="11"/>
        <v>521</v>
      </c>
      <c r="F101" s="83">
        <f t="shared" si="11"/>
        <v>521</v>
      </c>
      <c r="G101" s="83">
        <v>526</v>
      </c>
    </row>
    <row r="102" spans="1:7" s="57" customFormat="1" ht="14.85" customHeight="1">
      <c r="A102" s="98" t="s">
        <v>3</v>
      </c>
      <c r="B102" s="111">
        <v>3.101</v>
      </c>
      <c r="C102" s="112" t="s">
        <v>37</v>
      </c>
      <c r="D102" s="81">
        <f t="shared" ref="D102:F102" si="12">D78+D87+D96+D101</f>
        <v>38005</v>
      </c>
      <c r="E102" s="81">
        <f t="shared" si="12"/>
        <v>55849</v>
      </c>
      <c r="F102" s="81">
        <f t="shared" si="12"/>
        <v>56225</v>
      </c>
      <c r="G102" s="81">
        <v>56468</v>
      </c>
    </row>
    <row r="103" spans="1:7" s="57" customFormat="1" ht="14.85" customHeight="1">
      <c r="A103" s="113" t="s">
        <v>3</v>
      </c>
      <c r="B103" s="114">
        <v>2230</v>
      </c>
      <c r="C103" s="115" t="s">
        <v>36</v>
      </c>
      <c r="D103" s="83">
        <f>D102</f>
        <v>38005</v>
      </c>
      <c r="E103" s="83">
        <f t="shared" ref="E103:F103" si="13">E102</f>
        <v>55849</v>
      </c>
      <c r="F103" s="83">
        <f t="shared" si="13"/>
        <v>56225</v>
      </c>
      <c r="G103" s="116">
        <v>56468</v>
      </c>
    </row>
    <row r="104" spans="1:7" ht="14.85" customHeight="1">
      <c r="A104" s="117" t="s">
        <v>3</v>
      </c>
      <c r="B104" s="118"/>
      <c r="C104" s="119" t="s">
        <v>4</v>
      </c>
      <c r="D104" s="83">
        <f t="shared" ref="D104:F104" si="14">D103+D66</f>
        <v>141966</v>
      </c>
      <c r="E104" s="83">
        <f t="shared" si="14"/>
        <v>255002</v>
      </c>
      <c r="F104" s="83">
        <f t="shared" si="14"/>
        <v>261878</v>
      </c>
      <c r="G104" s="83">
        <v>283643</v>
      </c>
    </row>
    <row r="105" spans="1:7">
      <c r="A105" s="12"/>
      <c r="B105" s="13"/>
      <c r="C105" s="14"/>
      <c r="D105" s="33"/>
      <c r="E105" s="100"/>
      <c r="F105" s="120"/>
      <c r="G105" s="121"/>
    </row>
    <row r="106" spans="1:7">
      <c r="A106" s="12"/>
      <c r="B106" s="13"/>
      <c r="C106" s="122" t="s">
        <v>13</v>
      </c>
      <c r="D106" s="123"/>
      <c r="E106" s="5"/>
      <c r="F106" s="124"/>
      <c r="G106" s="125"/>
    </row>
    <row r="107" spans="1:7" s="57" customFormat="1">
      <c r="A107" s="93" t="s">
        <v>5</v>
      </c>
      <c r="B107" s="126">
        <v>4059</v>
      </c>
      <c r="C107" s="127" t="s">
        <v>49</v>
      </c>
      <c r="D107" s="189"/>
      <c r="E107" s="189"/>
      <c r="F107" s="189"/>
      <c r="G107" s="189"/>
    </row>
    <row r="108" spans="1:7" s="57" customFormat="1">
      <c r="A108" s="59"/>
      <c r="B108" s="129">
        <v>1</v>
      </c>
      <c r="C108" s="130" t="s">
        <v>50</v>
      </c>
      <c r="D108" s="190"/>
      <c r="E108" s="190"/>
      <c r="F108" s="190"/>
      <c r="G108" s="190"/>
    </row>
    <row r="109" spans="1:7" s="57" customFormat="1">
      <c r="A109" s="59"/>
      <c r="B109" s="95">
        <v>1.0509999999999999</v>
      </c>
      <c r="C109" s="132" t="s">
        <v>51</v>
      </c>
      <c r="D109" s="190"/>
      <c r="E109" s="190"/>
      <c r="F109" s="190"/>
      <c r="G109" s="190"/>
    </row>
    <row r="110" spans="1:7" s="57" customFormat="1" ht="26.4">
      <c r="A110" s="133"/>
      <c r="B110" s="134">
        <v>65</v>
      </c>
      <c r="C110" s="135" t="s">
        <v>82</v>
      </c>
      <c r="D110" s="77"/>
      <c r="E110" s="78"/>
      <c r="F110" s="78"/>
      <c r="G110" s="78"/>
    </row>
    <row r="111" spans="1:7" s="57" customFormat="1">
      <c r="A111" s="133"/>
      <c r="B111" s="134" t="s">
        <v>52</v>
      </c>
      <c r="C111" s="175" t="s">
        <v>53</v>
      </c>
      <c r="D111" s="78">
        <v>0</v>
      </c>
      <c r="E111" s="77">
        <v>28383</v>
      </c>
      <c r="F111" s="77">
        <v>28383</v>
      </c>
      <c r="G111" s="77">
        <v>28383</v>
      </c>
    </row>
    <row r="112" spans="1:7" s="57" customFormat="1">
      <c r="A112" s="133"/>
      <c r="B112" s="179" t="s">
        <v>85</v>
      </c>
      <c r="C112" s="175" t="s">
        <v>86</v>
      </c>
      <c r="D112" s="82">
        <v>0</v>
      </c>
      <c r="E112" s="82">
        <v>0</v>
      </c>
      <c r="F112" s="82">
        <v>0</v>
      </c>
      <c r="G112" s="81">
        <v>7400</v>
      </c>
    </row>
    <row r="113" spans="1:7" s="57" customFormat="1" ht="26.4">
      <c r="A113" s="133" t="s">
        <v>3</v>
      </c>
      <c r="B113" s="134">
        <v>65</v>
      </c>
      <c r="C113" s="135" t="s">
        <v>82</v>
      </c>
      <c r="D113" s="82">
        <f>SUM(D111:D112)</f>
        <v>0</v>
      </c>
      <c r="E113" s="81">
        <f t="shared" ref="E113:F113" si="15">SUM(E111:E112)</f>
        <v>28383</v>
      </c>
      <c r="F113" s="81">
        <f t="shared" si="15"/>
        <v>28383</v>
      </c>
      <c r="G113" s="81">
        <v>35783</v>
      </c>
    </row>
    <row r="114" spans="1:7" s="57" customFormat="1">
      <c r="A114" s="133"/>
      <c r="B114" s="134"/>
      <c r="C114" s="135"/>
      <c r="D114" s="77"/>
      <c r="E114" s="78"/>
      <c r="F114" s="78"/>
      <c r="G114" s="78"/>
    </row>
    <row r="115" spans="1:7" s="57" customFormat="1" ht="26.4">
      <c r="A115" s="133"/>
      <c r="B115" s="134">
        <v>66</v>
      </c>
      <c r="C115" s="135" t="s">
        <v>98</v>
      </c>
      <c r="D115" s="77"/>
      <c r="E115" s="78"/>
      <c r="F115" s="78"/>
      <c r="G115" s="78"/>
    </row>
    <row r="116" spans="1:7" s="57" customFormat="1">
      <c r="A116" s="133"/>
      <c r="B116" s="134" t="s">
        <v>57</v>
      </c>
      <c r="C116" s="175" t="s">
        <v>53</v>
      </c>
      <c r="D116" s="78">
        <v>0</v>
      </c>
      <c r="E116" s="77">
        <v>19930</v>
      </c>
      <c r="F116" s="77">
        <v>19930</v>
      </c>
      <c r="G116" s="77">
        <v>20200</v>
      </c>
    </row>
    <row r="117" spans="1:7" s="57" customFormat="1">
      <c r="A117" s="133"/>
      <c r="B117" s="179" t="s">
        <v>88</v>
      </c>
      <c r="C117" s="175" t="s">
        <v>86</v>
      </c>
      <c r="D117" s="78">
        <v>0</v>
      </c>
      <c r="E117" s="77">
        <v>590</v>
      </c>
      <c r="F117" s="77">
        <v>590</v>
      </c>
      <c r="G117" s="78">
        <v>0</v>
      </c>
    </row>
    <row r="118" spans="1:7" s="57" customFormat="1" ht="26.4">
      <c r="A118" s="133" t="s">
        <v>3</v>
      </c>
      <c r="B118" s="134">
        <v>66</v>
      </c>
      <c r="C118" s="135" t="s">
        <v>98</v>
      </c>
      <c r="D118" s="88">
        <f>SUM(D116:D117)</f>
        <v>0</v>
      </c>
      <c r="E118" s="83">
        <f t="shared" ref="E118:F118" si="16">SUM(E116:E117)</f>
        <v>20520</v>
      </c>
      <c r="F118" s="83">
        <f t="shared" si="16"/>
        <v>20520</v>
      </c>
      <c r="G118" s="83">
        <v>20200</v>
      </c>
    </row>
    <row r="119" spans="1:7" s="57" customFormat="1">
      <c r="A119" s="133"/>
      <c r="B119" s="134"/>
      <c r="C119" s="135"/>
      <c r="D119" s="77"/>
      <c r="E119" s="77"/>
      <c r="F119" s="77"/>
      <c r="G119" s="78"/>
    </row>
    <row r="120" spans="1:7" s="57" customFormat="1" ht="26.4">
      <c r="A120" s="133"/>
      <c r="B120" s="134">
        <v>67</v>
      </c>
      <c r="C120" s="135" t="s">
        <v>58</v>
      </c>
      <c r="D120" s="77"/>
      <c r="E120" s="77"/>
      <c r="F120" s="77"/>
      <c r="G120" s="78"/>
    </row>
    <row r="121" spans="1:7" s="57" customFormat="1">
      <c r="A121" s="133"/>
      <c r="B121" s="134" t="s">
        <v>59</v>
      </c>
      <c r="C121" s="175" t="s">
        <v>53</v>
      </c>
      <c r="D121" s="77">
        <v>4003</v>
      </c>
      <c r="E121" s="77">
        <v>22500</v>
      </c>
      <c r="F121" s="77">
        <v>22500</v>
      </c>
      <c r="G121" s="77">
        <v>22500</v>
      </c>
    </row>
    <row r="122" spans="1:7" s="57" customFormat="1">
      <c r="A122" s="133"/>
      <c r="B122" s="179" t="s">
        <v>87</v>
      </c>
      <c r="C122" s="175" t="s">
        <v>86</v>
      </c>
      <c r="D122" s="78">
        <v>0</v>
      </c>
      <c r="E122" s="77">
        <v>1245</v>
      </c>
      <c r="F122" s="77">
        <v>1245</v>
      </c>
      <c r="G122" s="77">
        <v>1200</v>
      </c>
    </row>
    <row r="123" spans="1:7" s="57" customFormat="1" ht="26.4">
      <c r="A123" s="133" t="s">
        <v>3</v>
      </c>
      <c r="B123" s="134">
        <v>67</v>
      </c>
      <c r="C123" s="135" t="s">
        <v>58</v>
      </c>
      <c r="D123" s="83">
        <f>SUM(D121:D122)</f>
        <v>4003</v>
      </c>
      <c r="E123" s="83">
        <f t="shared" ref="E123:F123" si="17">SUM(E121:E122)</f>
        <v>23745</v>
      </c>
      <c r="F123" s="83">
        <f t="shared" si="17"/>
        <v>23745</v>
      </c>
      <c r="G123" s="83">
        <v>23700</v>
      </c>
    </row>
    <row r="124" spans="1:7" s="57" customFormat="1">
      <c r="A124" s="133"/>
      <c r="B124" s="134"/>
      <c r="C124" s="135"/>
      <c r="D124" s="78"/>
      <c r="E124" s="77"/>
      <c r="F124" s="77"/>
      <c r="G124" s="78"/>
    </row>
    <row r="125" spans="1:7" s="57" customFormat="1" ht="26.4">
      <c r="A125" s="133"/>
      <c r="B125" s="134">
        <v>70</v>
      </c>
      <c r="C125" s="135" t="s">
        <v>99</v>
      </c>
      <c r="D125" s="77"/>
      <c r="E125" s="78"/>
      <c r="F125" s="77"/>
      <c r="G125" s="78"/>
    </row>
    <row r="126" spans="1:7" s="57" customFormat="1">
      <c r="A126" s="133"/>
      <c r="B126" s="134" t="s">
        <v>89</v>
      </c>
      <c r="C126" s="175" t="s">
        <v>53</v>
      </c>
      <c r="D126" s="82">
        <v>0</v>
      </c>
      <c r="E126" s="81">
        <v>35000</v>
      </c>
      <c r="F126" s="81">
        <v>35000</v>
      </c>
      <c r="G126" s="81">
        <v>35000</v>
      </c>
    </row>
    <row r="127" spans="1:7" s="57" customFormat="1" ht="26.4">
      <c r="A127" s="133" t="s">
        <v>3</v>
      </c>
      <c r="B127" s="134">
        <v>70</v>
      </c>
      <c r="C127" s="135" t="s">
        <v>99</v>
      </c>
      <c r="D127" s="82">
        <f>D126</f>
        <v>0</v>
      </c>
      <c r="E127" s="81">
        <f t="shared" ref="E127:F127" si="18">E126</f>
        <v>35000</v>
      </c>
      <c r="F127" s="81">
        <f t="shared" si="18"/>
        <v>35000</v>
      </c>
      <c r="G127" s="81">
        <v>35000</v>
      </c>
    </row>
    <row r="128" spans="1:7" s="57" customFormat="1">
      <c r="A128" s="133"/>
      <c r="B128" s="134"/>
      <c r="C128" s="135"/>
      <c r="D128" s="77"/>
      <c r="E128" s="78"/>
      <c r="F128" s="77"/>
      <c r="G128" s="78"/>
    </row>
    <row r="129" spans="1:7" s="57" customFormat="1" ht="39.6">
      <c r="A129" s="133"/>
      <c r="B129" s="134">
        <v>71</v>
      </c>
      <c r="C129" s="135" t="s">
        <v>90</v>
      </c>
      <c r="D129" s="77"/>
      <c r="E129" s="78"/>
      <c r="F129" s="77"/>
      <c r="G129" s="78"/>
    </row>
    <row r="130" spans="1:7" s="57" customFormat="1">
      <c r="A130" s="136"/>
      <c r="B130" s="207" t="s">
        <v>91</v>
      </c>
      <c r="C130" s="176" t="s">
        <v>53</v>
      </c>
      <c r="D130" s="82">
        <v>0</v>
      </c>
      <c r="E130" s="81">
        <v>35000</v>
      </c>
      <c r="F130" s="81">
        <v>35000</v>
      </c>
      <c r="G130" s="82">
        <v>0</v>
      </c>
    </row>
    <row r="131" spans="1:7" s="57" customFormat="1" ht="39.6">
      <c r="A131" s="133" t="s">
        <v>3</v>
      </c>
      <c r="B131" s="134">
        <v>71</v>
      </c>
      <c r="C131" s="135" t="s">
        <v>90</v>
      </c>
      <c r="D131" s="82">
        <f t="shared" ref="D131:F131" si="19">D130</f>
        <v>0</v>
      </c>
      <c r="E131" s="81">
        <f t="shared" si="19"/>
        <v>35000</v>
      </c>
      <c r="F131" s="81">
        <f t="shared" si="19"/>
        <v>35000</v>
      </c>
      <c r="G131" s="82">
        <v>0</v>
      </c>
    </row>
    <row r="132" spans="1:7" s="57" customFormat="1" ht="15.45" customHeight="1">
      <c r="A132" s="69" t="s">
        <v>3</v>
      </c>
      <c r="B132" s="111">
        <v>1.0509999999999999</v>
      </c>
      <c r="C132" s="92" t="s">
        <v>51</v>
      </c>
      <c r="D132" s="81">
        <f>D113+D118+D123+D127+D131</f>
        <v>4003</v>
      </c>
      <c r="E132" s="81">
        <f t="shared" ref="E132:F132" si="20">E113+E118+E123+E127+E131</f>
        <v>142648</v>
      </c>
      <c r="F132" s="81">
        <f t="shared" si="20"/>
        <v>142648</v>
      </c>
      <c r="G132" s="81">
        <v>114683</v>
      </c>
    </row>
    <row r="133" spans="1:7" s="57" customFormat="1" ht="15.45" customHeight="1">
      <c r="A133" s="69" t="s">
        <v>3</v>
      </c>
      <c r="B133" s="137">
        <v>1</v>
      </c>
      <c r="C133" s="138" t="s">
        <v>50</v>
      </c>
      <c r="D133" s="81">
        <f t="shared" ref="D133:F134" si="21">D132</f>
        <v>4003</v>
      </c>
      <c r="E133" s="81">
        <f t="shared" si="21"/>
        <v>142648</v>
      </c>
      <c r="F133" s="81">
        <f t="shared" si="21"/>
        <v>142648</v>
      </c>
      <c r="G133" s="81">
        <v>114683</v>
      </c>
    </row>
    <row r="134" spans="1:7" s="57" customFormat="1" ht="15.45" customHeight="1">
      <c r="A134" s="98" t="s">
        <v>3</v>
      </c>
      <c r="B134" s="139">
        <v>4059</v>
      </c>
      <c r="C134" s="140" t="s">
        <v>49</v>
      </c>
      <c r="D134" s="83">
        <f t="shared" si="21"/>
        <v>4003</v>
      </c>
      <c r="E134" s="83">
        <f t="shared" si="21"/>
        <v>142648</v>
      </c>
      <c r="F134" s="83">
        <f t="shared" si="21"/>
        <v>142648</v>
      </c>
      <c r="G134" s="83">
        <v>114683</v>
      </c>
    </row>
    <row r="135" spans="1:7" s="57" customFormat="1">
      <c r="A135" s="98"/>
      <c r="B135" s="139"/>
      <c r="C135" s="140"/>
      <c r="D135" s="77"/>
      <c r="E135" s="78"/>
      <c r="F135" s="78"/>
      <c r="G135" s="77"/>
    </row>
    <row r="136" spans="1:7" s="57" customFormat="1" ht="26.4">
      <c r="A136" s="141" t="s">
        <v>5</v>
      </c>
      <c r="B136" s="54">
        <v>6202</v>
      </c>
      <c r="C136" s="142" t="s">
        <v>101</v>
      </c>
      <c r="D136" s="56"/>
      <c r="E136" s="56"/>
      <c r="F136" s="56"/>
      <c r="G136" s="56"/>
    </row>
    <row r="137" spans="1:7" s="57" customFormat="1" ht="16.05" customHeight="1">
      <c r="A137" s="143"/>
      <c r="B137" s="144">
        <v>1</v>
      </c>
      <c r="C137" s="145" t="s">
        <v>65</v>
      </c>
      <c r="D137" s="56"/>
      <c r="E137" s="56"/>
      <c r="F137" s="56"/>
      <c r="G137" s="56"/>
    </row>
    <row r="138" spans="1:7" s="57" customFormat="1" ht="16.05" customHeight="1">
      <c r="A138" s="143"/>
      <c r="B138" s="146">
        <v>1.2030000000000001</v>
      </c>
      <c r="C138" s="142" t="s">
        <v>66</v>
      </c>
      <c r="D138" s="56"/>
      <c r="E138" s="56"/>
      <c r="F138" s="56"/>
      <c r="G138" s="56"/>
    </row>
    <row r="139" spans="1:7" s="57" customFormat="1" ht="16.05" customHeight="1">
      <c r="A139" s="143"/>
      <c r="B139" s="84">
        <v>60</v>
      </c>
      <c r="C139" s="145" t="s">
        <v>67</v>
      </c>
      <c r="D139" s="56"/>
      <c r="E139" s="56"/>
      <c r="F139" s="56"/>
      <c r="G139" s="56"/>
    </row>
    <row r="140" spans="1:7" s="57" customFormat="1" ht="16.05" customHeight="1">
      <c r="A140" s="84"/>
      <c r="B140" s="204" t="s">
        <v>68</v>
      </c>
      <c r="C140" s="177" t="s">
        <v>69</v>
      </c>
      <c r="D140" s="72">
        <v>20000</v>
      </c>
      <c r="E140" s="73">
        <v>0</v>
      </c>
      <c r="F140" s="73">
        <v>0</v>
      </c>
      <c r="G140" s="67">
        <v>0</v>
      </c>
    </row>
    <row r="141" spans="1:7" s="57" customFormat="1" ht="16.05" customHeight="1">
      <c r="A141" s="143" t="s">
        <v>3</v>
      </c>
      <c r="B141" s="146">
        <v>1.2030000000000001</v>
      </c>
      <c r="C141" s="142" t="s">
        <v>66</v>
      </c>
      <c r="D141" s="70">
        <f>D140</f>
        <v>20000</v>
      </c>
      <c r="E141" s="71">
        <f t="shared" ref="D141:F143" si="22">E140</f>
        <v>0</v>
      </c>
      <c r="F141" s="71">
        <f t="shared" si="22"/>
        <v>0</v>
      </c>
      <c r="G141" s="71">
        <v>0</v>
      </c>
    </row>
    <row r="142" spans="1:7" s="57" customFormat="1" ht="16.05" customHeight="1">
      <c r="A142" s="143" t="s">
        <v>3</v>
      </c>
      <c r="B142" s="144">
        <v>1</v>
      </c>
      <c r="C142" s="145" t="s">
        <v>65</v>
      </c>
      <c r="D142" s="70">
        <f t="shared" si="22"/>
        <v>20000</v>
      </c>
      <c r="E142" s="71">
        <f t="shared" si="22"/>
        <v>0</v>
      </c>
      <c r="F142" s="71">
        <f t="shared" si="22"/>
        <v>0</v>
      </c>
      <c r="G142" s="71">
        <v>0</v>
      </c>
    </row>
    <row r="143" spans="1:7" s="149" customFormat="1" ht="26.4">
      <c r="A143" s="147" t="s">
        <v>3</v>
      </c>
      <c r="B143" s="89">
        <v>6202</v>
      </c>
      <c r="C143" s="148" t="s">
        <v>101</v>
      </c>
      <c r="D143" s="70">
        <f t="shared" si="22"/>
        <v>20000</v>
      </c>
      <c r="E143" s="71">
        <f t="shared" si="22"/>
        <v>0</v>
      </c>
      <c r="F143" s="71">
        <f t="shared" si="22"/>
        <v>0</v>
      </c>
      <c r="G143" s="71">
        <v>0</v>
      </c>
    </row>
    <row r="144" spans="1:7" s="149" customFormat="1">
      <c r="A144" s="150" t="s">
        <v>3</v>
      </c>
      <c r="B144" s="151"/>
      <c r="C144" s="152" t="s">
        <v>13</v>
      </c>
      <c r="D144" s="70">
        <f>D143+D134</f>
        <v>24003</v>
      </c>
      <c r="E144" s="70">
        <f t="shared" ref="E144:F144" si="23">E143+E134</f>
        <v>142648</v>
      </c>
      <c r="F144" s="70">
        <f t="shared" si="23"/>
        <v>142648</v>
      </c>
      <c r="G144" s="72">
        <v>114683</v>
      </c>
    </row>
    <row r="145" spans="1:7" s="149" customFormat="1">
      <c r="A145" s="117" t="s">
        <v>3</v>
      </c>
      <c r="B145" s="153"/>
      <c r="C145" s="154" t="s">
        <v>1</v>
      </c>
      <c r="D145" s="72">
        <f t="shared" ref="D145:F145" si="24">D144+D104</f>
        <v>165969</v>
      </c>
      <c r="E145" s="72">
        <f t="shared" si="24"/>
        <v>397650</v>
      </c>
      <c r="F145" s="72">
        <f t="shared" si="24"/>
        <v>404526</v>
      </c>
      <c r="G145" s="72">
        <v>398326</v>
      </c>
    </row>
    <row r="146" spans="1:7" s="149" customFormat="1">
      <c r="A146" s="155"/>
      <c r="B146" s="156"/>
      <c r="C146" s="157"/>
      <c r="D146" s="158"/>
      <c r="E146" s="158"/>
      <c r="F146" s="96"/>
      <c r="G146" s="96"/>
    </row>
    <row r="147" spans="1:7" s="149" customFormat="1">
      <c r="A147" s="159"/>
      <c r="B147" s="80"/>
      <c r="C147" s="160"/>
      <c r="D147" s="96"/>
      <c r="E147" s="96"/>
      <c r="F147" s="96"/>
      <c r="G147" s="96"/>
    </row>
    <row r="148" spans="1:7" s="149" customFormat="1">
      <c r="A148" s="12"/>
      <c r="B148" s="13"/>
      <c r="C148" s="26"/>
      <c r="D148" s="5"/>
      <c r="E148" s="5"/>
      <c r="F148" s="5"/>
      <c r="G148" s="5"/>
    </row>
    <row r="149" spans="1:7">
      <c r="D149" s="2"/>
      <c r="E149" s="2"/>
      <c r="F149" s="2"/>
      <c r="G149" s="28"/>
    </row>
    <row r="150" spans="1:7" s="178" customFormat="1">
      <c r="A150" s="19"/>
      <c r="B150" s="3"/>
      <c r="C150" s="3"/>
      <c r="D150" s="208"/>
      <c r="E150" s="209"/>
      <c r="F150" s="209"/>
      <c r="G150" s="28"/>
    </row>
    <row r="151" spans="1:7">
      <c r="C151" s="3"/>
      <c r="D151" s="5"/>
      <c r="E151" s="4"/>
      <c r="F151" s="4"/>
      <c r="G151" s="28"/>
    </row>
    <row r="152" spans="1:7">
      <c r="C152" s="3"/>
      <c r="D152" s="5"/>
      <c r="E152" s="4"/>
      <c r="F152" s="4"/>
      <c r="G152" s="28"/>
    </row>
    <row r="153" spans="1:7">
      <c r="C153" s="3"/>
      <c r="D153" s="6"/>
      <c r="E153" s="7"/>
      <c r="F153" s="7"/>
      <c r="G153" s="28"/>
    </row>
    <row r="154" spans="1:7">
      <c r="C154" s="8"/>
      <c r="D154" s="9"/>
      <c r="E154" s="10"/>
      <c r="F154" s="10"/>
      <c r="G154" s="28"/>
    </row>
    <row r="155" spans="1:7">
      <c r="C155" s="11"/>
      <c r="D155" s="9"/>
      <c r="E155" s="10"/>
      <c r="F155" s="10"/>
      <c r="G155" s="28"/>
    </row>
    <row r="156" spans="1:7">
      <c r="C156" s="11"/>
      <c r="D156" s="9"/>
      <c r="E156" s="10"/>
      <c r="F156" s="10"/>
      <c r="G156" s="28"/>
    </row>
    <row r="157" spans="1:7">
      <c r="C157" s="11"/>
      <c r="D157" s="9"/>
      <c r="E157" s="10"/>
      <c r="F157" s="10"/>
      <c r="G157" s="28"/>
    </row>
    <row r="158" spans="1:7">
      <c r="C158" s="11"/>
      <c r="D158" s="9"/>
      <c r="E158" s="9"/>
      <c r="F158" s="9"/>
      <c r="G158" s="28"/>
    </row>
    <row r="159" spans="1:7">
      <c r="C159" s="11"/>
      <c r="D159" s="9"/>
      <c r="E159" s="10"/>
      <c r="F159" s="10"/>
      <c r="G159" s="28"/>
    </row>
    <row r="160" spans="1:7">
      <c r="C160" s="3"/>
      <c r="D160" s="5"/>
      <c r="E160" s="4"/>
      <c r="F160" s="4"/>
      <c r="G160" s="28"/>
    </row>
    <row r="161" spans="1:7">
      <c r="E161" s="28"/>
      <c r="F161" s="28"/>
      <c r="G161" s="28"/>
    </row>
    <row r="162" spans="1:7">
      <c r="E162" s="28"/>
      <c r="F162" s="28"/>
      <c r="G162" s="28"/>
    </row>
    <row r="163" spans="1:7" s="57" customFormat="1">
      <c r="A163" s="53"/>
      <c r="B163" s="54"/>
      <c r="C163" s="55"/>
      <c r="D163" s="56"/>
      <c r="E163" s="56"/>
      <c r="F163" s="56"/>
      <c r="G163" s="56"/>
    </row>
    <row r="164" spans="1:7" s="57" customFormat="1">
      <c r="A164" s="53"/>
      <c r="B164" s="74"/>
      <c r="C164" s="55"/>
      <c r="D164" s="56"/>
      <c r="E164" s="75"/>
      <c r="F164" s="75"/>
      <c r="G164" s="75"/>
    </row>
    <row r="175" spans="1:7" s="57" customFormat="1">
      <c r="A175" s="69"/>
      <c r="B175" s="62"/>
      <c r="C175" s="92"/>
      <c r="D175" s="161"/>
      <c r="E175" s="161"/>
      <c r="F175" s="161"/>
      <c r="G175" s="161"/>
    </row>
    <row r="176" spans="1:7" s="57" customFormat="1">
      <c r="A176" s="69"/>
      <c r="B176" s="91"/>
      <c r="C176" s="92"/>
      <c r="D176" s="86"/>
      <c r="E176" s="86"/>
      <c r="F176" s="86"/>
      <c r="G176" s="86"/>
    </row>
    <row r="177" spans="1:7" s="57" customFormat="1">
      <c r="A177" s="93"/>
      <c r="B177" s="94"/>
      <c r="C177" s="76"/>
      <c r="D177" s="5"/>
      <c r="E177" s="5"/>
      <c r="F177" s="5"/>
      <c r="G177" s="5"/>
    </row>
    <row r="178" spans="1:7" s="57" customFormat="1">
      <c r="A178" s="93"/>
      <c r="B178" s="95"/>
      <c r="C178" s="50"/>
      <c r="D178" s="5"/>
      <c r="E178" s="5"/>
      <c r="F178" s="5"/>
      <c r="G178" s="5"/>
    </row>
    <row r="179" spans="1:7" s="57" customFormat="1">
      <c r="A179" s="93"/>
      <c r="B179" s="97"/>
      <c r="C179" s="196"/>
      <c r="D179" s="5"/>
      <c r="E179" s="5"/>
      <c r="F179" s="5"/>
      <c r="G179" s="5"/>
    </row>
    <row r="180" spans="1:7" s="57" customFormat="1">
      <c r="A180" s="93"/>
      <c r="B180" s="101"/>
      <c r="C180" s="196"/>
      <c r="D180" s="103"/>
      <c r="E180" s="103"/>
      <c r="F180" s="162"/>
      <c r="G180" s="27"/>
    </row>
    <row r="181" spans="1:7" s="57" customFormat="1">
      <c r="A181" s="93"/>
      <c r="B181" s="101"/>
      <c r="C181" s="196"/>
      <c r="D181" s="103"/>
      <c r="E181" s="103"/>
      <c r="F181" s="162"/>
      <c r="G181" s="27"/>
    </row>
    <row r="182" spans="1:7" s="57" customFormat="1">
      <c r="A182" s="93"/>
      <c r="B182" s="101"/>
      <c r="C182" s="196"/>
      <c r="D182" s="104"/>
      <c r="E182" s="104"/>
      <c r="F182" s="104"/>
      <c r="G182" s="27"/>
    </row>
    <row r="183" spans="1:7" s="57" customFormat="1">
      <c r="A183" s="93"/>
      <c r="B183" s="101"/>
      <c r="C183" s="76"/>
      <c r="D183" s="78"/>
      <c r="E183" s="78"/>
      <c r="F183" s="78"/>
      <c r="G183" s="100"/>
    </row>
    <row r="184" spans="1:7" s="57" customFormat="1">
      <c r="A184" s="93"/>
      <c r="B184" s="101"/>
      <c r="C184" s="196"/>
      <c r="D184" s="102"/>
      <c r="E184" s="102"/>
      <c r="F184" s="102"/>
      <c r="G184" s="27"/>
    </row>
    <row r="185" spans="1:7" s="57" customFormat="1">
      <c r="A185" s="93"/>
      <c r="B185" s="101"/>
      <c r="C185" s="76"/>
      <c r="D185" s="104"/>
      <c r="E185" s="104"/>
      <c r="F185" s="104"/>
      <c r="G185" s="27"/>
    </row>
    <row r="186" spans="1:7" s="57" customFormat="1">
      <c r="A186" s="98"/>
      <c r="B186" s="105"/>
      <c r="C186" s="76"/>
      <c r="D186" s="106"/>
      <c r="E186" s="106"/>
      <c r="F186" s="106"/>
      <c r="G186" s="106"/>
    </row>
    <row r="187" spans="1:7" s="57" customFormat="1">
      <c r="A187" s="98"/>
      <c r="B187" s="105"/>
      <c r="C187" s="76"/>
      <c r="D187" s="79"/>
      <c r="E187" s="79"/>
      <c r="F187" s="79"/>
      <c r="G187" s="79"/>
    </row>
    <row r="188" spans="1:7" s="57" customFormat="1">
      <c r="A188" s="107"/>
      <c r="B188" s="105"/>
      <c r="C188" s="76"/>
      <c r="D188" s="100"/>
      <c r="E188" s="100"/>
      <c r="F188" s="100"/>
      <c r="G188" s="100"/>
    </row>
    <row r="189" spans="1:7" s="57" customFormat="1">
      <c r="A189" s="107"/>
      <c r="B189" s="99"/>
      <c r="C189" s="76"/>
      <c r="D189" s="77"/>
      <c r="E189" s="77"/>
      <c r="F189" s="77"/>
      <c r="G189" s="77"/>
    </row>
    <row r="190" spans="1:7" s="57" customFormat="1">
      <c r="A190" s="107"/>
      <c r="B190" s="99"/>
      <c r="C190" s="76"/>
      <c r="D190" s="78"/>
      <c r="E190" s="78"/>
      <c r="F190" s="78"/>
      <c r="G190" s="77"/>
    </row>
    <row r="191" spans="1:7" s="57" customFormat="1">
      <c r="A191" s="107"/>
      <c r="B191" s="99"/>
      <c r="C191" s="76"/>
      <c r="D191" s="81"/>
      <c r="E191" s="82"/>
      <c r="F191" s="82"/>
      <c r="G191" s="82"/>
    </row>
    <row r="192" spans="1:7" s="57" customFormat="1">
      <c r="A192" s="98"/>
      <c r="B192" s="105"/>
      <c r="C192" s="76"/>
      <c r="D192" s="81"/>
      <c r="E192" s="81"/>
      <c r="F192" s="81"/>
      <c r="G192" s="81"/>
    </row>
    <row r="193" spans="1:7" s="57" customFormat="1">
      <c r="A193" s="93"/>
      <c r="B193" s="97"/>
      <c r="C193" s="196"/>
      <c r="D193" s="163"/>
      <c r="E193" s="163"/>
      <c r="F193" s="164"/>
      <c r="G193" s="163"/>
    </row>
    <row r="194" spans="1:7" s="57" customFormat="1">
      <c r="A194" s="98"/>
      <c r="B194" s="105"/>
      <c r="C194" s="76"/>
      <c r="D194" s="77"/>
      <c r="E194" s="77"/>
      <c r="F194" s="100"/>
      <c r="G194" s="77"/>
    </row>
    <row r="195" spans="1:7" s="57" customFormat="1">
      <c r="A195" s="98"/>
      <c r="B195" s="99"/>
      <c r="C195" s="76"/>
      <c r="D195" s="77"/>
      <c r="E195" s="77"/>
      <c r="F195" s="77"/>
      <c r="G195" s="77"/>
    </row>
    <row r="196" spans="1:7" s="57" customFormat="1">
      <c r="A196" s="98"/>
      <c r="B196" s="99"/>
      <c r="C196" s="76"/>
      <c r="D196" s="78"/>
      <c r="E196" s="78"/>
      <c r="F196" s="78"/>
      <c r="G196" s="77"/>
    </row>
    <row r="197" spans="1:7" s="57" customFormat="1">
      <c r="A197" s="108"/>
      <c r="B197" s="165"/>
      <c r="C197" s="110"/>
      <c r="D197" s="82"/>
      <c r="E197" s="82"/>
      <c r="F197" s="82"/>
      <c r="G197" s="81"/>
    </row>
    <row r="198" spans="1:7" s="57" customFormat="1">
      <c r="A198" s="98"/>
      <c r="B198" s="105"/>
      <c r="C198" s="76"/>
      <c r="D198" s="81"/>
      <c r="E198" s="81"/>
      <c r="F198" s="81"/>
      <c r="G198" s="81"/>
    </row>
    <row r="199" spans="1:7" s="57" customFormat="1">
      <c r="A199" s="98"/>
      <c r="B199" s="111"/>
      <c r="C199" s="112"/>
      <c r="D199" s="81"/>
      <c r="E199" s="81"/>
      <c r="F199" s="81"/>
      <c r="G199" s="81"/>
    </row>
    <row r="200" spans="1:7" s="57" customFormat="1">
      <c r="A200" s="113"/>
      <c r="B200" s="114"/>
      <c r="C200" s="115"/>
      <c r="D200" s="116"/>
      <c r="E200" s="83"/>
      <c r="F200" s="116"/>
      <c r="G200" s="116"/>
    </row>
    <row r="201" spans="1:7" s="57" customFormat="1">
      <c r="A201" s="166"/>
      <c r="B201" s="167"/>
      <c r="C201" s="168"/>
      <c r="D201" s="116"/>
      <c r="E201" s="116"/>
      <c r="F201" s="116"/>
      <c r="G201" s="116"/>
    </row>
    <row r="202" spans="1:7" s="57" customFormat="1">
      <c r="A202" s="69"/>
      <c r="B202" s="62"/>
      <c r="C202" s="92"/>
      <c r="D202" s="169"/>
      <c r="E202" s="77"/>
      <c r="F202" s="169"/>
      <c r="G202" s="169"/>
    </row>
    <row r="203" spans="1:7" s="57" customFormat="1">
      <c r="A203" s="59"/>
      <c r="B203" s="58"/>
      <c r="C203" s="132"/>
      <c r="D203" s="131"/>
      <c r="E203" s="131"/>
      <c r="F203" s="131"/>
      <c r="G203" s="131"/>
    </row>
    <row r="204" spans="1:7" s="57" customFormat="1">
      <c r="A204" s="93"/>
      <c r="B204" s="126"/>
      <c r="C204" s="127"/>
      <c r="D204" s="131"/>
      <c r="E204" s="131"/>
      <c r="F204" s="131"/>
      <c r="G204" s="131"/>
    </row>
    <row r="205" spans="1:7" s="57" customFormat="1">
      <c r="A205" s="59"/>
      <c r="B205" s="129"/>
      <c r="C205" s="130"/>
      <c r="D205" s="131"/>
      <c r="E205" s="131"/>
      <c r="F205" s="131"/>
      <c r="G205" s="131"/>
    </row>
    <row r="206" spans="1:7" s="57" customFormat="1">
      <c r="A206" s="59"/>
      <c r="B206" s="95"/>
      <c r="C206" s="132"/>
      <c r="D206" s="131"/>
      <c r="E206" s="131"/>
      <c r="F206" s="131"/>
      <c r="G206" s="131"/>
    </row>
    <row r="207" spans="1:7" s="57" customFormat="1">
      <c r="A207" s="59"/>
      <c r="B207" s="58"/>
      <c r="C207" s="65"/>
      <c r="D207" s="131"/>
      <c r="E207" s="131"/>
      <c r="F207" s="131"/>
      <c r="G207" s="131"/>
    </row>
    <row r="208" spans="1:7" s="57" customFormat="1">
      <c r="A208" s="59"/>
      <c r="B208" s="13"/>
      <c r="C208" s="76"/>
      <c r="D208" s="104"/>
      <c r="E208" s="102"/>
      <c r="F208" s="102"/>
      <c r="G208" s="104"/>
    </row>
    <row r="209" spans="1:7" s="57" customFormat="1">
      <c r="A209" s="59"/>
      <c r="B209" s="58"/>
      <c r="C209" s="63"/>
      <c r="D209" s="88"/>
      <c r="E209" s="83"/>
      <c r="F209" s="83"/>
      <c r="G209" s="88"/>
    </row>
    <row r="210" spans="1:7" s="57" customFormat="1">
      <c r="A210" s="69"/>
      <c r="B210" s="13"/>
      <c r="C210" s="76"/>
      <c r="D210" s="75"/>
      <c r="E210" s="75"/>
      <c r="F210" s="75"/>
      <c r="G210" s="128"/>
    </row>
    <row r="211" spans="1:7" s="57" customFormat="1">
      <c r="A211" s="69"/>
      <c r="B211" s="134"/>
      <c r="C211" s="135"/>
      <c r="D211" s="75"/>
      <c r="E211" s="75"/>
      <c r="F211" s="75"/>
      <c r="G211" s="128"/>
    </row>
    <row r="212" spans="1:7" s="57" customFormat="1">
      <c r="A212" s="69"/>
      <c r="B212" s="13"/>
      <c r="C212" s="76"/>
      <c r="D212" s="78"/>
      <c r="E212" s="77"/>
      <c r="F212" s="77"/>
      <c r="G212" s="78"/>
    </row>
    <row r="213" spans="1:7" s="57" customFormat="1">
      <c r="A213" s="69"/>
      <c r="B213" s="13"/>
      <c r="C213" s="76"/>
      <c r="D213" s="78"/>
      <c r="E213" s="78"/>
      <c r="F213" s="78"/>
      <c r="G213" s="78"/>
    </row>
    <row r="214" spans="1:7" s="57" customFormat="1">
      <c r="A214" s="133"/>
      <c r="B214" s="134"/>
      <c r="C214" s="135"/>
      <c r="D214" s="88"/>
      <c r="E214" s="83"/>
      <c r="F214" s="83"/>
      <c r="G214" s="88"/>
    </row>
    <row r="215" spans="1:7" s="57" customFormat="1">
      <c r="A215" s="69"/>
      <c r="B215" s="111"/>
      <c r="C215" s="92"/>
      <c r="D215" s="82"/>
      <c r="E215" s="81"/>
      <c r="F215" s="81"/>
      <c r="G215" s="82"/>
    </row>
    <row r="216" spans="1:7" s="57" customFormat="1">
      <c r="A216" s="69"/>
      <c r="B216" s="137"/>
      <c r="C216" s="138"/>
      <c r="D216" s="82"/>
      <c r="E216" s="81"/>
      <c r="F216" s="81"/>
      <c r="G216" s="82"/>
    </row>
    <row r="217" spans="1:7" s="57" customFormat="1">
      <c r="A217" s="98"/>
      <c r="B217" s="139"/>
      <c r="C217" s="140"/>
      <c r="D217" s="88"/>
      <c r="E217" s="83"/>
      <c r="F217" s="83"/>
      <c r="G217" s="88"/>
    </row>
    <row r="218" spans="1:7" s="57" customFormat="1">
      <c r="A218" s="98"/>
      <c r="B218" s="139"/>
      <c r="C218" s="140"/>
      <c r="D218" s="77"/>
      <c r="E218" s="77"/>
      <c r="F218" s="77"/>
      <c r="G218" s="77"/>
    </row>
    <row r="219" spans="1:7" s="57" customFormat="1">
      <c r="A219" s="141"/>
      <c r="B219" s="54"/>
      <c r="C219" s="142"/>
      <c r="D219" s="56"/>
      <c r="E219" s="56"/>
      <c r="F219" s="56"/>
      <c r="G219" s="56"/>
    </row>
    <row r="220" spans="1:7" s="57" customFormat="1">
      <c r="A220" s="143"/>
      <c r="B220" s="144"/>
      <c r="C220" s="145"/>
      <c r="D220" s="56"/>
      <c r="E220" s="56"/>
      <c r="F220" s="56"/>
      <c r="G220" s="56"/>
    </row>
    <row r="221" spans="1:7" s="57" customFormat="1">
      <c r="A221" s="143"/>
      <c r="B221" s="146"/>
      <c r="C221" s="142"/>
      <c r="D221" s="56"/>
      <c r="E221" s="56"/>
      <c r="F221" s="56"/>
      <c r="G221" s="56"/>
    </row>
    <row r="222" spans="1:7" s="57" customFormat="1">
      <c r="A222" s="143"/>
      <c r="B222" s="84"/>
      <c r="C222" s="145"/>
      <c r="D222" s="56"/>
      <c r="E222" s="56"/>
      <c r="F222" s="56"/>
      <c r="G222" s="56"/>
    </row>
    <row r="223" spans="1:7" s="57" customFormat="1">
      <c r="A223" s="84"/>
      <c r="B223" s="84"/>
      <c r="C223" s="145"/>
      <c r="D223" s="66"/>
      <c r="E223" s="67"/>
      <c r="F223" s="67"/>
      <c r="G223" s="66"/>
    </row>
    <row r="224" spans="1:7" s="57" customFormat="1">
      <c r="A224" s="143"/>
      <c r="B224" s="146"/>
      <c r="C224" s="142"/>
      <c r="D224" s="70"/>
      <c r="E224" s="71"/>
      <c r="F224" s="71"/>
      <c r="G224" s="70"/>
    </row>
    <row r="225" spans="1:7" s="57" customFormat="1">
      <c r="A225" s="143"/>
      <c r="B225" s="144"/>
      <c r="C225" s="145"/>
      <c r="D225" s="70"/>
      <c r="E225" s="71"/>
      <c r="F225" s="71"/>
      <c r="G225" s="70"/>
    </row>
    <row r="226" spans="1:7" s="57" customFormat="1">
      <c r="A226" s="143"/>
      <c r="B226" s="54"/>
      <c r="C226" s="142"/>
      <c r="D226" s="70"/>
      <c r="E226" s="71"/>
      <c r="F226" s="71"/>
      <c r="G226" s="70"/>
    </row>
    <row r="227" spans="1:7">
      <c r="E227" s="28"/>
    </row>
    <row r="228" spans="1:7">
      <c r="E228" s="28"/>
    </row>
    <row r="229" spans="1:7">
      <c r="E229" s="28"/>
    </row>
    <row r="230" spans="1:7">
      <c r="E230" s="28"/>
    </row>
    <row r="231" spans="1:7">
      <c r="E231" s="28"/>
    </row>
    <row r="232" spans="1:7">
      <c r="E232" s="28"/>
    </row>
    <row r="233" spans="1:7">
      <c r="E233" s="28"/>
    </row>
  </sheetData>
  <autoFilter ref="A18:H146"/>
  <mergeCells count="3">
    <mergeCell ref="B17:C17"/>
    <mergeCell ref="A10:G10"/>
    <mergeCell ref="E8:G8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234" fitToHeight="0" orientation="portrait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dem47</vt:lpstr>
      <vt:lpstr>'dem47'!educationrevenue</vt:lpstr>
      <vt:lpstr>'dem47'!Print_Area</vt:lpstr>
      <vt:lpstr>'dem47'!Print_Titles</vt:lpstr>
      <vt:lpstr>'dem47'!summary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2020-03-17T12:21:28Z</cp:lastPrinted>
  <dcterms:created xsi:type="dcterms:W3CDTF">2004-06-02T16:12:04Z</dcterms:created>
  <dcterms:modified xsi:type="dcterms:W3CDTF">2020-03-26T09:59:41Z</dcterms:modified>
</cp:coreProperties>
</file>