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firstSheet="11" activeTab="14"/>
  </bookViews>
  <sheets>
    <sheet name="POULTRY41" sheetId="1" r:id="rId1"/>
    <sheet name="SMC41" sheetId="2" r:id="rId2"/>
    <sheet name="SCMPU41" sheetId="3" r:id="rId3"/>
    <sheet name="SC.STD.0BC41" sheetId="4" r:id="rId4"/>
    <sheet name="Jewels Ltd.41 " sheetId="5" r:id="rId5"/>
    <sheet name="Cooprtv Bank ltd 41" sheetId="6" r:id="rId6"/>
    <sheet name="DHH 41" sheetId="7" r:id="rId7"/>
    <sheet name="SLPDC41" sheetId="8" r:id="rId8"/>
    <sheet name="Fruit41" sheetId="9" r:id="rId9"/>
    <sheet name="Power41" sheetId="10" r:id="rId10"/>
    <sheet name="Hatchery41 " sheetId="11" r:id="rId11"/>
    <sheet name="SBS41" sheetId="12" r:id="rId12"/>
    <sheet name="SCCS41" sheetId="13" r:id="rId13"/>
    <sheet name="STCS41" sheetId="14" r:id="rId14"/>
    <sheet name="SIMFED41" sheetId="15" r:id="rId15"/>
    <sheet name="SPI41" sheetId="16" r:id="rId16"/>
    <sheet name="SITCO41" sheetId="17" r:id="rId17"/>
    <sheet name="SIDICO41" sheetId="18" r:id="rId18"/>
    <sheet name="STDC41" sheetId="19" r:id="rId19"/>
    <sheet name="DENZONG41" sheetId="20" r:id="rId20"/>
  </sheets>
  <definedNames>
    <definedName name="_xlnm.Print_Area" localSheetId="5">'Cooprtv Bank ltd 41'!$A$1:$I$54</definedName>
    <definedName name="_xlnm.Print_Area" localSheetId="9">'Power41'!$A$1:$I$57</definedName>
    <definedName name="_xlnm.Print_Area" localSheetId="12">'SCCS41'!$A$1:$I$54</definedName>
    <definedName name="_xlnm.Print_Area" localSheetId="13">'STCS41'!$A$1:$I$57</definedName>
    <definedName name="_xlnm.Print_Titles" localSheetId="5">'Cooprtv Bank ltd 41'!$5:$6</definedName>
    <definedName name="_xlnm.Print_Titles" localSheetId="19">'DENZONG41'!$5:$6</definedName>
    <definedName name="_xlnm.Print_Titles" localSheetId="6">'DHH 41'!$5:$6</definedName>
    <definedName name="_xlnm.Print_Titles" localSheetId="8">'Fruit41'!$5:$6</definedName>
    <definedName name="_xlnm.Print_Titles" localSheetId="10">'Hatchery41 '!$5:$6</definedName>
    <definedName name="_xlnm.Print_Titles" localSheetId="4">'Jewels Ltd.41 '!$5:$6</definedName>
    <definedName name="_xlnm.Print_Titles" localSheetId="0">'POULTRY41'!$5:$6</definedName>
    <definedName name="_xlnm.Print_Titles" localSheetId="9">'Power41'!$5:$6</definedName>
    <definedName name="_xlnm.Print_Titles" localSheetId="11">'SBS41'!$5:$6</definedName>
    <definedName name="_xlnm.Print_Titles" localSheetId="3">'SC.STD.0BC41'!$5:$6</definedName>
    <definedName name="_xlnm.Print_Titles" localSheetId="12">'SCCS41'!$5:$6</definedName>
    <definedName name="_xlnm.Print_Titles" localSheetId="2">'SCMPU41'!$5:$6</definedName>
    <definedName name="_xlnm.Print_Titles" localSheetId="17">'SIDICO41'!$5:$6</definedName>
    <definedName name="_xlnm.Print_Titles" localSheetId="14">'SIMFED41'!$5:$6</definedName>
    <definedName name="_xlnm.Print_Titles" localSheetId="16">'SITCO41'!$5:$6</definedName>
    <definedName name="_xlnm.Print_Titles" localSheetId="7">'SLPDC41'!$5:$6</definedName>
    <definedName name="_xlnm.Print_Titles" localSheetId="1">'SMC41'!$5:$6</definedName>
    <definedName name="_xlnm.Print_Titles" localSheetId="15">'SPI41'!$5:$6</definedName>
    <definedName name="_xlnm.Print_Titles" localSheetId="13">'STCS41'!$5:$6</definedName>
    <definedName name="_xlnm.Print_Titles" localSheetId="18">'STDC41'!$5:$6</definedName>
  </definedNames>
  <calcPr fullCalcOnLoad="1"/>
</workbook>
</file>

<file path=xl/sharedStrings.xml><?xml version="1.0" encoding="utf-8"?>
<sst xmlns="http://schemas.openxmlformats.org/spreadsheetml/2006/main" count="1766" uniqueCount="131">
  <si>
    <t>Name of Enterprise</t>
  </si>
  <si>
    <t>Denzong Agriculture Cooperative Society Ltd.</t>
  </si>
  <si>
    <t>Form of Organisation</t>
  </si>
  <si>
    <t>State Government Undertaking</t>
  </si>
  <si>
    <t>Sector (Service/Trading/Promotion etc)</t>
  </si>
  <si>
    <t>Promotional</t>
  </si>
  <si>
    <t>(To be furnished separately for each Public Sector Enterprise of the State Government)</t>
  </si>
  <si>
    <t>ITEMS</t>
  </si>
  <si>
    <t>2002-03</t>
  </si>
  <si>
    <t>2003-04</t>
  </si>
  <si>
    <t>2004-05</t>
  </si>
  <si>
    <t>2005-06</t>
  </si>
  <si>
    <t>2006-07</t>
  </si>
  <si>
    <t>2007-08</t>
  </si>
  <si>
    <t>2008-09</t>
  </si>
  <si>
    <t>1.</t>
  </si>
  <si>
    <t>Capital base at the beginning of the year</t>
  </si>
  <si>
    <t>(a) Authorised Capital</t>
  </si>
  <si>
    <t>(b) Paid up Capital</t>
  </si>
  <si>
    <t>(c) Loans</t>
  </si>
  <si>
    <t>-</t>
  </si>
  <si>
    <t>(d) Accumulated Reserves &amp; Surplus</t>
  </si>
  <si>
    <t>2.</t>
  </si>
  <si>
    <t>Block capital at the beginning of the year</t>
  </si>
  <si>
    <t>(a) Govt. sources</t>
  </si>
  <si>
    <t>(b) Other sources</t>
  </si>
  <si>
    <t>(c) Accumulated Reserves and Surplus</t>
  </si>
  <si>
    <t>3.</t>
  </si>
  <si>
    <t>Reserves</t>
  </si>
  <si>
    <t>4.</t>
  </si>
  <si>
    <t>Loans</t>
  </si>
  <si>
    <t>5.</t>
  </si>
  <si>
    <t>Fixed Assets</t>
  </si>
  <si>
    <t>6.</t>
  </si>
  <si>
    <t>Current Assets</t>
  </si>
  <si>
    <t>7.</t>
  </si>
  <si>
    <t>Misc. Assets</t>
  </si>
  <si>
    <t>8.</t>
  </si>
  <si>
    <t>Total Revised Receipts</t>
  </si>
  <si>
    <t>(i) Sales</t>
  </si>
  <si>
    <t>(ii) Income Tax dividend</t>
  </si>
  <si>
    <t>(iii) Others</t>
  </si>
  <si>
    <t>9.</t>
  </si>
  <si>
    <t>Cost of Operations</t>
  </si>
  <si>
    <t>10.</t>
  </si>
  <si>
    <t>Gross Profit</t>
  </si>
  <si>
    <t>11.</t>
  </si>
  <si>
    <t>Interest</t>
  </si>
  <si>
    <t>(a) Arrears at the beginning of the year</t>
  </si>
  <si>
    <t xml:space="preserve">(b) Accrued during the year </t>
  </si>
  <si>
    <t>(i) Government</t>
  </si>
  <si>
    <t>(ii) Others</t>
  </si>
  <si>
    <t>12.</t>
  </si>
  <si>
    <t>Depreciation</t>
  </si>
  <si>
    <t>(i) Depreciation claimed</t>
  </si>
  <si>
    <t>(ii) Amount transferred to Depreciation Fund</t>
  </si>
  <si>
    <t>13.</t>
  </si>
  <si>
    <t>Corporation Tax</t>
  </si>
  <si>
    <t>14.</t>
  </si>
  <si>
    <t>Profit(+) /Losses (-) after tax</t>
  </si>
  <si>
    <t>15.</t>
  </si>
  <si>
    <t>Dividend</t>
  </si>
  <si>
    <t>(a) Accrued during the year</t>
  </si>
  <si>
    <t>(b) Paid during the year</t>
  </si>
  <si>
    <t>16.</t>
  </si>
  <si>
    <t>Budgetary support at the beginning</t>
  </si>
  <si>
    <t>(a) Revenue (Subsidy)/Grants-in-aid</t>
  </si>
  <si>
    <t>(b) Share capital (paid up)</t>
  </si>
  <si>
    <t>(c) Loans (Term only)</t>
  </si>
  <si>
    <t>(d) Value of assets transformed, if any.</t>
  </si>
  <si>
    <t>17.</t>
  </si>
  <si>
    <t xml:space="preserve">Retained profit inclusive of transfers to Reserve Fund  
</t>
  </si>
  <si>
    <t>(a) Opening balance</t>
  </si>
  <si>
    <t>(b) Closing balance</t>
  </si>
  <si>
    <t>Sikkim Poulty Development Corporation Ltd.</t>
  </si>
  <si>
    <t>Sikkim Mining Corporation</t>
  </si>
  <si>
    <t>Sikkim Co-perative Milk  Producers Union Ltd.</t>
  </si>
  <si>
    <t>Co-operative</t>
  </si>
  <si>
    <t>Service</t>
  </si>
  <si>
    <t>Sikkim SC /ST/ OBC Development Corporation</t>
  </si>
  <si>
    <t>Financing Organisation</t>
  </si>
  <si>
    <t xml:space="preserve">Note </t>
  </si>
  <si>
    <t>Paid up Capital</t>
  </si>
  <si>
    <t>(a). Govt. of Sikkim</t>
  </si>
  <si>
    <t>(b). Govt. of India</t>
  </si>
  <si>
    <t>Sikkim Jewels Limited</t>
  </si>
  <si>
    <t>Public Sector Enterprise</t>
  </si>
  <si>
    <t>Manufacturing</t>
  </si>
  <si>
    <t>Sikkim Cooperative Bank  Limited</t>
  </si>
  <si>
    <t>Banking</t>
  </si>
  <si>
    <t>1,57</t>
  </si>
  <si>
    <t>.</t>
  </si>
  <si>
    <t>Sikkim Handloom &amp; Handicraft Development Corporation Ltd.</t>
  </si>
  <si>
    <t>Limited Corporation</t>
  </si>
  <si>
    <t>Handloom &amp; Handicrafts Promotion</t>
  </si>
  <si>
    <t>SIKKIM LIVESTOCK PROCESSING AND DEVELOPMENT CORPORATION</t>
  </si>
  <si>
    <t>PSU</t>
  </si>
  <si>
    <t>ANIMAL HUSBANDARY</t>
  </si>
  <si>
    <t xml:space="preserve">*Against Rs. 0.69 Crores under Sl. No. 1 (b) Rs. 0.34 Crores is from Central Government and Rs. 0.35 Crores is from State Government </t>
  </si>
  <si>
    <t>GOVERNMENT FRUIT PRESERVATION FACTORY</t>
  </si>
  <si>
    <t>MANUFACTURING &amp; SALES</t>
  </si>
  <si>
    <t>*Under Sl. No . 2(a), the amount shown is on a/c of Grants from the State Government</t>
  </si>
  <si>
    <t>Sikkim Power Development Corporation Limited</t>
  </si>
  <si>
    <t>A government of Sikkim Enterprise</t>
  </si>
  <si>
    <t>Power Service Sector</t>
  </si>
  <si>
    <t>(i) Depreciation claimed *</t>
  </si>
  <si>
    <t>(*) - Included in Sl No 5.</t>
  </si>
  <si>
    <t>Note- Since all the projects are in construction phase, all the expenditure are taken as project expenses and no profit and loss account is prepared at present.</t>
  </si>
  <si>
    <t>State Bank of Sikkim</t>
  </si>
  <si>
    <t>Statutory Corporation</t>
  </si>
  <si>
    <t>Service / Banking</t>
  </si>
  <si>
    <t>Sikkim Consumer Co-operative Society</t>
  </si>
  <si>
    <t>Co-operative Society</t>
  </si>
  <si>
    <t>Trading</t>
  </si>
  <si>
    <t>State Trading Corporation</t>
  </si>
  <si>
    <t>Trading Organisation</t>
  </si>
  <si>
    <t>Note: Information for 2004-05 and onwards have not been made available as in the accounts are under audit and figures of the branches are not available to prepare</t>
  </si>
  <si>
    <t>consolidated profit &amp; loss account and balance sheet.</t>
  </si>
  <si>
    <t>Sikkim State Co-operative Supply &amp; Marketing Federation</t>
  </si>
  <si>
    <t>Apex Co-operative Society</t>
  </si>
  <si>
    <t>Service ( Channelising Agency )</t>
  </si>
  <si>
    <t>Corporation Tax *</t>
  </si>
  <si>
    <t>(*) Income tax</t>
  </si>
  <si>
    <t>Sikkim Precision Industries</t>
  </si>
  <si>
    <t>State Govt. Undertaking / Limited Co.</t>
  </si>
  <si>
    <t>Sikkim Industrial Development &amp; Investment Corporation Limited.</t>
  </si>
  <si>
    <t>Financial Institution Registered under Regn. Of Companies Act, Sikkim- 1961</t>
  </si>
  <si>
    <t>(b) Other sources ( IDBI )</t>
  </si>
  <si>
    <t>Sikkim Tourism Development Corporation</t>
  </si>
  <si>
    <t>Sikkim Hatcheries Ltd</t>
  </si>
  <si>
    <t xml:space="preserve">Sikkim Time  Corporation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</si>
</sst>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"/>
    <numFmt numFmtId="187" formatCode="0.000"/>
    <numFmt numFmtId="188" formatCode="&quot;$&quot;#,##0.00"/>
    <numFmt numFmtId="189" formatCode="0.0000"/>
    <numFmt numFmtId="190" formatCode="&quot;Rs.&quot;#,##0_);\(&quot;Rs.&quot;#,##0\)"/>
    <numFmt numFmtId="191" formatCode="&quot;Rs.&quot;#,##0_);[Red]\(&quot;Rs.&quot;#,##0\)"/>
    <numFmt numFmtId="192" formatCode="&quot;Rs.&quot;#,##0.00_);\(&quot;Rs.&quot;#,##0.00\)"/>
    <numFmt numFmtId="193" formatCode="&quot;Rs.&quot;#,##0.00_);[Red]\(&quot;Rs.&quot;#,##0.00\)"/>
    <numFmt numFmtId="194" formatCode="_(&quot;Rs.&quot;* #,##0_);_(&quot;Rs.&quot;* \(#,##0\);_(&quot;Rs.&quot;* &quot;-&quot;_);_(@_)"/>
    <numFmt numFmtId="195" formatCode="_(&quot;Rs.&quot;* #,##0.00_);_(&quot;Rs.&quot;* \(#,##0.00\);_(&quot;Rs.&quot;* &quot;-&quot;??_);_(@_)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"/>
    <numFmt numFmtId="202" formatCode="[$-409]dddd\,\ mmmm\ dd\,\ yyyy"/>
    <numFmt numFmtId="203" formatCode="[$-409]h:mm:ss\ AM/PM"/>
    <numFmt numFmtId="204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7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/>
      <protection/>
    </xf>
    <xf numFmtId="0" fontId="0" fillId="0" borderId="0" xfId="57" applyFont="1" applyBorder="1">
      <alignment/>
      <protection/>
    </xf>
    <xf numFmtId="0" fontId="20" fillId="0" borderId="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20" fillId="0" borderId="11" xfId="57" applyFont="1" applyFill="1" applyBorder="1" applyAlignment="1">
      <alignment horizontal="center"/>
      <protection/>
    </xf>
    <xf numFmtId="2" fontId="20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>
      <alignment/>
      <protection/>
    </xf>
    <xf numFmtId="0" fontId="20" fillId="0" borderId="10" xfId="57" applyFont="1" applyFill="1" applyBorder="1" applyAlignment="1">
      <alignment horizontal="center"/>
      <protection/>
    </xf>
    <xf numFmtId="1" fontId="20" fillId="0" borderId="10" xfId="57" applyNumberFormat="1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 quotePrefix="1">
      <alignment horizontal="center"/>
      <protection/>
    </xf>
    <xf numFmtId="0" fontId="20" fillId="0" borderId="0" xfId="57" applyFont="1" applyFill="1" applyBorder="1" applyAlignment="1">
      <alignment vertical="top" wrapText="1"/>
      <protection/>
    </xf>
    <xf numFmtId="43" fontId="0" fillId="0" borderId="0" xfId="42" applyFont="1" applyFill="1" applyBorder="1" applyAlignment="1">
      <alignment horizontal="right" vertical="center"/>
    </xf>
    <xf numFmtId="0" fontId="0" fillId="0" borderId="0" xfId="57" applyFont="1" applyFill="1" applyBorder="1">
      <alignment/>
      <protection/>
    </xf>
    <xf numFmtId="43" fontId="0" fillId="0" borderId="0" xfId="42" applyFont="1" applyFill="1" applyBorder="1" applyAlignment="1">
      <alignment/>
    </xf>
    <xf numFmtId="0" fontId="0" fillId="0" borderId="0" xfId="57" applyFont="1" applyFill="1" applyBorder="1" applyAlignment="1">
      <alignment vertical="top" wrapText="1"/>
      <protection/>
    </xf>
    <xf numFmtId="0" fontId="20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left" vertical="center"/>
      <protection/>
    </xf>
    <xf numFmtId="0" fontId="20" fillId="0" borderId="0" xfId="57" applyFont="1" applyFill="1" applyBorder="1" applyAlignment="1">
      <alignment horizontal="left" vertical="center"/>
      <protection/>
    </xf>
    <xf numFmtId="0" fontId="0" fillId="0" borderId="0" xfId="57" applyFont="1" applyBorder="1" applyAlignment="1">
      <alignment horizontal="center"/>
      <protection/>
    </xf>
    <xf numFmtId="2" fontId="0" fillId="0" borderId="0" xfId="57" applyNumberFormat="1" applyFont="1" applyBorder="1" applyAlignment="1">
      <alignment horizontal="right" vertical="center"/>
      <protection/>
    </xf>
    <xf numFmtId="2" fontId="0" fillId="0" borderId="0" xfId="57" applyNumberFormat="1" applyFont="1" applyFill="1" applyBorder="1" applyAlignment="1">
      <alignment horizontal="right" vertical="center"/>
      <protection/>
    </xf>
    <xf numFmtId="0" fontId="20" fillId="0" borderId="12" xfId="57" applyFont="1" applyFill="1" applyBorder="1" applyAlignment="1">
      <alignment horizontal="center"/>
      <protection/>
    </xf>
    <xf numFmtId="0" fontId="0" fillId="0" borderId="12" xfId="57" applyFont="1" applyFill="1" applyBorder="1">
      <alignment/>
      <protection/>
    </xf>
    <xf numFmtId="43" fontId="0" fillId="0" borderId="12" xfId="42" applyFont="1" applyFill="1" applyBorder="1" applyAlignment="1">
      <alignment horizontal="right" vertical="center"/>
    </xf>
    <xf numFmtId="0" fontId="20" fillId="0" borderId="0" xfId="57" applyFont="1" applyBorder="1" applyAlignment="1">
      <alignment horizontal="center"/>
      <protection/>
    </xf>
    <xf numFmtId="0" fontId="20" fillId="0" borderId="0" xfId="57" applyFont="1" applyBorder="1">
      <alignment/>
      <protection/>
    </xf>
    <xf numFmtId="2" fontId="20" fillId="0" borderId="10" xfId="57" applyNumberFormat="1" applyFont="1" applyFill="1" applyBorder="1" applyAlignment="1">
      <alignment horizontal="right" vertical="center"/>
      <protection/>
    </xf>
    <xf numFmtId="0" fontId="21" fillId="0" borderId="0" xfId="57" applyFont="1" applyBorder="1">
      <alignment/>
      <protection/>
    </xf>
    <xf numFmtId="0" fontId="21" fillId="0" borderId="10" xfId="57" applyFont="1" applyBorder="1">
      <alignment/>
      <protection/>
    </xf>
    <xf numFmtId="0" fontId="21" fillId="0" borderId="0" xfId="57" applyFont="1" applyFill="1" applyBorder="1">
      <alignment/>
      <protection/>
    </xf>
    <xf numFmtId="0" fontId="21" fillId="0" borderId="0" xfId="57" applyFont="1" applyBorder="1" applyAlignment="1">
      <alignment horizontal="center"/>
      <protection/>
    </xf>
    <xf numFmtId="2" fontId="21" fillId="0" borderId="0" xfId="57" applyNumberFormat="1" applyFont="1" applyBorder="1" applyAlignment="1">
      <alignment horizontal="right" vertical="center"/>
      <protection/>
    </xf>
    <xf numFmtId="43" fontId="0" fillId="0" borderId="0" xfId="57" applyNumberFormat="1" applyFont="1" applyBorder="1">
      <alignment/>
      <protection/>
    </xf>
    <xf numFmtId="43" fontId="0" fillId="0" borderId="0" xfId="42" applyFont="1" applyFill="1" applyBorder="1" applyAlignment="1">
      <alignment horizontal="right"/>
    </xf>
    <xf numFmtId="2" fontId="20" fillId="0" borderId="0" xfId="57" applyNumberFormat="1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bsipoints-efc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54"/>
  <sheetViews>
    <sheetView view="pageBreakPreview" zoomScale="60" workbookViewId="0" topLeftCell="A1">
      <selection activeCell="L40" sqref="L40"/>
    </sheetView>
  </sheetViews>
  <sheetFormatPr defaultColWidth="9.140625" defaultRowHeight="12.75"/>
  <cols>
    <col min="1" max="1" width="5.140625" style="1" customWidth="1"/>
    <col min="2" max="2" width="47.00390625" style="14" customWidth="1"/>
    <col min="3" max="9" width="9.7109375" style="22" customWidth="1"/>
    <col min="10" max="16384" width="9.140625" style="14" customWidth="1"/>
  </cols>
  <sheetData>
    <row r="1" spans="2:9" ht="12.75">
      <c r="B1" s="2" t="s">
        <v>0</v>
      </c>
      <c r="C1" s="36" t="s">
        <v>74</v>
      </c>
      <c r="D1" s="36"/>
      <c r="E1" s="36"/>
      <c r="F1" s="36"/>
      <c r="G1" s="36"/>
      <c r="H1" s="36"/>
      <c r="I1" s="36"/>
    </row>
    <row r="2" spans="2:9" ht="12.75">
      <c r="B2" s="2" t="s">
        <v>2</v>
      </c>
      <c r="C2" s="36" t="s">
        <v>3</v>
      </c>
      <c r="D2" s="36"/>
      <c r="E2" s="36"/>
      <c r="F2" s="36"/>
      <c r="G2" s="36"/>
      <c r="H2" s="36"/>
      <c r="I2" s="36"/>
    </row>
    <row r="3" spans="2:9" ht="12.75">
      <c r="B3" s="2" t="s">
        <v>4</v>
      </c>
      <c r="C3" s="36" t="s">
        <v>5</v>
      </c>
      <c r="D3" s="36"/>
      <c r="E3" s="36"/>
      <c r="F3" s="36"/>
      <c r="G3" s="36"/>
      <c r="H3" s="36"/>
      <c r="I3" s="36"/>
    </row>
    <row r="4" spans="2:9" ht="15" customHeight="1">
      <c r="B4" s="37" t="s">
        <v>6</v>
      </c>
      <c r="C4" s="38"/>
      <c r="D4" s="38"/>
      <c r="E4" s="38"/>
      <c r="F4" s="38"/>
      <c r="G4" s="38"/>
      <c r="H4" s="38"/>
      <c r="I4" s="38"/>
    </row>
    <row r="5" spans="2:9" s="5" customFormat="1" ht="15" customHeight="1"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5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35">
        <v>7</v>
      </c>
      <c r="D8" s="35">
        <v>7</v>
      </c>
      <c r="E8" s="35">
        <v>7</v>
      </c>
      <c r="F8" s="35">
        <v>7</v>
      </c>
      <c r="G8" s="35">
        <v>7</v>
      </c>
      <c r="H8" s="35">
        <v>7</v>
      </c>
      <c r="I8" s="35">
        <v>7</v>
      </c>
    </row>
    <row r="9" spans="1:9" ht="12.75" customHeight="1">
      <c r="A9" s="4"/>
      <c r="B9" s="14" t="s">
        <v>18</v>
      </c>
      <c r="C9" s="35" t="s">
        <v>20</v>
      </c>
      <c r="D9" s="35" t="s">
        <v>20</v>
      </c>
      <c r="E9" s="35" t="s">
        <v>20</v>
      </c>
      <c r="F9" s="35" t="s">
        <v>20</v>
      </c>
      <c r="G9" s="35" t="s">
        <v>20</v>
      </c>
      <c r="H9" s="35" t="s">
        <v>20</v>
      </c>
      <c r="I9" s="35"/>
    </row>
    <row r="10" spans="1:9" ht="12.75" customHeight="1">
      <c r="A10" s="4"/>
      <c r="B10" s="14" t="s">
        <v>19</v>
      </c>
      <c r="C10" s="35" t="s">
        <v>20</v>
      </c>
      <c r="D10" s="13" t="s">
        <v>20</v>
      </c>
      <c r="E10" s="13" t="s">
        <v>20</v>
      </c>
      <c r="F10" s="13" t="s">
        <v>20</v>
      </c>
      <c r="G10" s="13" t="s">
        <v>20</v>
      </c>
      <c r="H10" s="13" t="s">
        <v>20</v>
      </c>
      <c r="I10" s="13"/>
    </row>
    <row r="11" spans="1:9" ht="12.75" customHeight="1">
      <c r="A11" s="4"/>
      <c r="B11" s="16" t="s">
        <v>21</v>
      </c>
      <c r="C11" s="35">
        <v>0.45</v>
      </c>
      <c r="D11" s="13">
        <v>0.42</v>
      </c>
      <c r="E11" s="13">
        <v>0.38</v>
      </c>
      <c r="F11" s="13">
        <v>0.3</v>
      </c>
      <c r="G11" s="13">
        <v>0.21</v>
      </c>
      <c r="H11" s="13">
        <v>0.12</v>
      </c>
      <c r="I11" s="13">
        <v>0.04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35" t="s">
        <v>20</v>
      </c>
      <c r="D13" s="35" t="s">
        <v>20</v>
      </c>
      <c r="E13" s="35" t="s">
        <v>20</v>
      </c>
      <c r="F13" s="35" t="s">
        <v>20</v>
      </c>
      <c r="G13" s="35" t="s">
        <v>20</v>
      </c>
      <c r="H13" s="35" t="s">
        <v>20</v>
      </c>
      <c r="I13" s="35" t="s">
        <v>20</v>
      </c>
    </row>
    <row r="14" spans="1:9" ht="12.75" customHeight="1">
      <c r="A14" s="4"/>
      <c r="B14" s="14" t="s">
        <v>25</v>
      </c>
      <c r="C14" s="35" t="s">
        <v>20</v>
      </c>
      <c r="D14" s="13" t="s">
        <v>20</v>
      </c>
      <c r="E14" s="13" t="s">
        <v>20</v>
      </c>
      <c r="F14" s="13" t="s">
        <v>20</v>
      </c>
      <c r="G14" s="13" t="s">
        <v>20</v>
      </c>
      <c r="H14" s="13" t="s">
        <v>20</v>
      </c>
      <c r="I14" s="13"/>
    </row>
    <row r="15" spans="1:9" ht="12.75" customHeight="1">
      <c r="A15" s="4"/>
      <c r="B15" s="16" t="s">
        <v>26</v>
      </c>
      <c r="C15" s="13">
        <f aca="true" t="shared" si="0" ref="C15:I15">C11</f>
        <v>0.45</v>
      </c>
      <c r="D15" s="13">
        <f t="shared" si="0"/>
        <v>0.42</v>
      </c>
      <c r="E15" s="13">
        <f t="shared" si="0"/>
        <v>0.38</v>
      </c>
      <c r="F15" s="13">
        <f t="shared" si="0"/>
        <v>0.3</v>
      </c>
      <c r="G15" s="13">
        <f t="shared" si="0"/>
        <v>0.21</v>
      </c>
      <c r="H15" s="13">
        <f t="shared" si="0"/>
        <v>0.12</v>
      </c>
      <c r="I15" s="13">
        <f t="shared" si="0"/>
        <v>0.04</v>
      </c>
    </row>
    <row r="16" spans="1:9" ht="12.75" customHeight="1">
      <c r="A16" s="11" t="s">
        <v>27</v>
      </c>
      <c r="B16" s="17" t="s">
        <v>28</v>
      </c>
      <c r="C16" s="35" t="s">
        <v>20</v>
      </c>
      <c r="D16" s="13" t="s">
        <v>20</v>
      </c>
      <c r="E16" s="13" t="s">
        <v>20</v>
      </c>
      <c r="F16" s="13" t="s">
        <v>20</v>
      </c>
      <c r="G16" s="13" t="s">
        <v>20</v>
      </c>
      <c r="H16" s="13" t="s">
        <v>20</v>
      </c>
      <c r="I16" s="13"/>
    </row>
    <row r="17" spans="1:9" ht="12.75" customHeight="1">
      <c r="A17" s="11" t="s">
        <v>29</v>
      </c>
      <c r="B17" s="17" t="s">
        <v>30</v>
      </c>
      <c r="C17" s="35" t="str">
        <f aca="true" t="shared" si="1" ref="C17:I17">C10</f>
        <v>-</v>
      </c>
      <c r="D17" s="13" t="str">
        <f t="shared" si="1"/>
        <v>-</v>
      </c>
      <c r="E17" s="13" t="str">
        <f t="shared" si="1"/>
        <v>-</v>
      </c>
      <c r="F17" s="13" t="str">
        <f t="shared" si="1"/>
        <v>-</v>
      </c>
      <c r="G17" s="13" t="str">
        <f t="shared" si="1"/>
        <v>-</v>
      </c>
      <c r="H17" s="13" t="str">
        <f t="shared" si="1"/>
        <v>-</v>
      </c>
      <c r="I17" s="13">
        <f t="shared" si="1"/>
        <v>0</v>
      </c>
    </row>
    <row r="18" spans="1:9" ht="12.75" customHeight="1">
      <c r="A18" s="11" t="s">
        <v>31</v>
      </c>
      <c r="B18" s="17" t="s">
        <v>32</v>
      </c>
      <c r="C18" s="35">
        <v>0.05</v>
      </c>
      <c r="D18" s="13">
        <v>0.1</v>
      </c>
      <c r="E18" s="13">
        <v>0.1</v>
      </c>
      <c r="F18" s="13">
        <v>0.15</v>
      </c>
      <c r="G18" s="13">
        <v>0.15</v>
      </c>
      <c r="H18" s="13">
        <v>0.15</v>
      </c>
      <c r="I18" s="13">
        <v>0.14</v>
      </c>
    </row>
    <row r="19" spans="1:9" ht="12.75" customHeight="1">
      <c r="A19" s="11" t="s">
        <v>33</v>
      </c>
      <c r="B19" s="17" t="s">
        <v>34</v>
      </c>
      <c r="C19" s="35">
        <v>0.57</v>
      </c>
      <c r="D19" s="13">
        <v>0.53</v>
      </c>
      <c r="E19" s="13">
        <v>0.51</v>
      </c>
      <c r="F19" s="13">
        <v>0.56</v>
      </c>
      <c r="G19" s="13">
        <v>0.52</v>
      </c>
      <c r="H19" s="13">
        <v>0.5</v>
      </c>
      <c r="I19" s="13">
        <v>0.48</v>
      </c>
    </row>
    <row r="20" spans="1:9" ht="12.75" customHeight="1">
      <c r="A20" s="11" t="s">
        <v>35</v>
      </c>
      <c r="B20" s="17" t="s">
        <v>36</v>
      </c>
      <c r="C20" s="35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2.75" customHeight="1">
      <c r="A21" s="11" t="s">
        <v>37</v>
      </c>
      <c r="B21" s="12" t="s">
        <v>38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ht="12.75" customHeight="1">
      <c r="A22" s="4"/>
      <c r="B22" s="14" t="s">
        <v>39</v>
      </c>
      <c r="C22" s="35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ht="12.75" customHeight="1">
      <c r="A23" s="4"/>
      <c r="B23" s="14" t="s">
        <v>40</v>
      </c>
      <c r="C23" s="3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35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12.75" customHeight="1">
      <c r="A25" s="11" t="s">
        <v>42</v>
      </c>
      <c r="B25" s="17" t="s">
        <v>43</v>
      </c>
      <c r="C25" s="35">
        <v>0.08</v>
      </c>
      <c r="D25" s="13">
        <v>0.03</v>
      </c>
      <c r="E25" s="13">
        <v>0.04</v>
      </c>
      <c r="F25" s="13">
        <v>0.06</v>
      </c>
      <c r="G25" s="13">
        <v>0.08</v>
      </c>
      <c r="H25" s="13">
        <v>0.08</v>
      </c>
      <c r="I25" s="13">
        <v>0.08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(C22+C24)-C25</f>
        <v>-0.08</v>
      </c>
      <c r="D26" s="13">
        <f t="shared" si="2"/>
        <v>-0.03</v>
      </c>
      <c r="E26" s="13">
        <f t="shared" si="2"/>
        <v>-0.04</v>
      </c>
      <c r="F26" s="13">
        <f t="shared" si="2"/>
        <v>-0.06</v>
      </c>
      <c r="G26" s="13">
        <f t="shared" si="2"/>
        <v>-0.08</v>
      </c>
      <c r="H26" s="13">
        <f t="shared" si="2"/>
        <v>-0.08</v>
      </c>
      <c r="I26" s="13">
        <f t="shared" si="2"/>
        <v>-0.08</v>
      </c>
    </row>
    <row r="27" spans="1:9" ht="12.75" customHeight="1">
      <c r="A27" s="11" t="s">
        <v>46</v>
      </c>
      <c r="B27" s="17" t="s">
        <v>47</v>
      </c>
      <c r="C27" s="13"/>
      <c r="D27" s="13"/>
      <c r="E27" s="13"/>
      <c r="F27" s="13"/>
      <c r="G27" s="13"/>
      <c r="H27" s="13"/>
      <c r="I27" s="13"/>
    </row>
    <row r="28" spans="1:9" ht="12.75" customHeight="1">
      <c r="A28" s="4"/>
      <c r="B28" s="16" t="s">
        <v>48</v>
      </c>
      <c r="C28" s="35" t="s">
        <v>20</v>
      </c>
      <c r="D28" s="13" t="s">
        <v>20</v>
      </c>
      <c r="E28" s="13" t="s">
        <v>20</v>
      </c>
      <c r="F28" s="13" t="s">
        <v>20</v>
      </c>
      <c r="G28" s="13" t="s">
        <v>20</v>
      </c>
      <c r="H28" s="13" t="s">
        <v>20</v>
      </c>
      <c r="I28" s="13" t="s">
        <v>20</v>
      </c>
    </row>
    <row r="29" spans="1:9" ht="12.75" customHeight="1">
      <c r="A29" s="4"/>
      <c r="B29" s="16" t="s">
        <v>49</v>
      </c>
      <c r="C29" s="35" t="s">
        <v>20</v>
      </c>
      <c r="D29" s="13" t="s">
        <v>20</v>
      </c>
      <c r="E29" s="13" t="s">
        <v>20</v>
      </c>
      <c r="F29" s="13" t="s">
        <v>20</v>
      </c>
      <c r="G29" s="13" t="s">
        <v>20</v>
      </c>
      <c r="H29" s="13" t="s">
        <v>20</v>
      </c>
      <c r="I29" s="13" t="s">
        <v>20</v>
      </c>
    </row>
    <row r="30" spans="1:9" ht="12.75" customHeight="1">
      <c r="A30" s="4"/>
      <c r="B30" s="14" t="s">
        <v>50</v>
      </c>
      <c r="C30" s="3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3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C32" s="35"/>
      <c r="D32" s="13"/>
      <c r="E32" s="13"/>
      <c r="F32" s="13"/>
      <c r="G32" s="13"/>
      <c r="H32" s="13"/>
      <c r="I32" s="13"/>
    </row>
    <row r="33" spans="1:9" ht="12.75" customHeight="1">
      <c r="A33" s="4"/>
      <c r="B33" s="14" t="s">
        <v>50</v>
      </c>
      <c r="C33" s="35"/>
      <c r="D33" s="13"/>
      <c r="E33" s="13"/>
      <c r="F33" s="13"/>
      <c r="G33" s="13"/>
      <c r="H33" s="13"/>
      <c r="I33" s="13"/>
    </row>
    <row r="34" spans="1:9" ht="12.75" customHeight="1">
      <c r="A34" s="4"/>
      <c r="B34" s="18" t="s">
        <v>51</v>
      </c>
      <c r="C34" s="35"/>
      <c r="D34" s="13"/>
      <c r="E34" s="13"/>
      <c r="F34" s="13"/>
      <c r="G34" s="13"/>
      <c r="H34" s="13"/>
      <c r="I34" s="13"/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35">
        <v>0.01</v>
      </c>
      <c r="D36" s="13">
        <v>0</v>
      </c>
      <c r="E36" s="13">
        <v>0</v>
      </c>
      <c r="F36" s="13">
        <v>0.01</v>
      </c>
      <c r="G36" s="13">
        <v>0.01</v>
      </c>
      <c r="H36" s="13">
        <v>0.01</v>
      </c>
      <c r="I36" s="13">
        <v>0.01</v>
      </c>
    </row>
    <row r="37" spans="1:9" ht="12.75" customHeight="1">
      <c r="A37" s="4"/>
      <c r="B37" s="16" t="s">
        <v>55</v>
      </c>
      <c r="C37" s="3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3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3" ref="C39:I39">C26-C36-C37</f>
        <v>-0.09</v>
      </c>
      <c r="D39" s="13">
        <f t="shared" si="3"/>
        <v>-0.03</v>
      </c>
      <c r="E39" s="13">
        <f t="shared" si="3"/>
        <v>-0.04</v>
      </c>
      <c r="F39" s="13">
        <f t="shared" si="3"/>
        <v>-0.06999999999999999</v>
      </c>
      <c r="G39" s="13">
        <f t="shared" si="3"/>
        <v>-0.09</v>
      </c>
      <c r="H39" s="13">
        <f t="shared" si="3"/>
        <v>-0.09</v>
      </c>
      <c r="I39" s="13">
        <f t="shared" si="3"/>
        <v>-0.09</v>
      </c>
    </row>
    <row r="40" spans="1:9" ht="12.75" customHeight="1">
      <c r="A40" s="11" t="s">
        <v>60</v>
      </c>
      <c r="B40" s="17" t="s">
        <v>61</v>
      </c>
      <c r="C40" s="13">
        <f aca="true" t="shared" si="4" ref="C40:I40">SUM(C41:C46)</f>
        <v>0</v>
      </c>
      <c r="D40" s="13">
        <f t="shared" si="4"/>
        <v>0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9" ht="12.75" customHeight="1">
      <c r="A41" s="4"/>
      <c r="B41" s="16" t="s">
        <v>62</v>
      </c>
      <c r="C41" s="35" t="s">
        <v>20</v>
      </c>
      <c r="D41" s="13" t="s">
        <v>20</v>
      </c>
      <c r="E41" s="13" t="s">
        <v>20</v>
      </c>
      <c r="F41" s="13" t="s">
        <v>20</v>
      </c>
      <c r="G41" s="13" t="s">
        <v>20</v>
      </c>
      <c r="H41" s="13" t="s">
        <v>20</v>
      </c>
      <c r="I41" s="13" t="s">
        <v>20</v>
      </c>
    </row>
    <row r="42" spans="1:9" ht="12.75" customHeight="1">
      <c r="A42" s="4"/>
      <c r="B42" s="14" t="s">
        <v>50</v>
      </c>
      <c r="C42" s="35" t="s">
        <v>20</v>
      </c>
      <c r="D42" s="13" t="s">
        <v>20</v>
      </c>
      <c r="E42" s="13" t="s">
        <v>20</v>
      </c>
      <c r="F42" s="13" t="s">
        <v>20</v>
      </c>
      <c r="G42" s="13" t="s">
        <v>20</v>
      </c>
      <c r="H42" s="13" t="s">
        <v>20</v>
      </c>
      <c r="I42" s="13" t="s">
        <v>20</v>
      </c>
    </row>
    <row r="43" spans="1:9" ht="12.75" customHeight="1">
      <c r="A43" s="4"/>
      <c r="B43" s="14" t="s">
        <v>51</v>
      </c>
      <c r="C43" s="35" t="s">
        <v>20</v>
      </c>
      <c r="D43" s="13" t="s">
        <v>20</v>
      </c>
      <c r="E43" s="13" t="s">
        <v>20</v>
      </c>
      <c r="F43" s="13" t="s">
        <v>20</v>
      </c>
      <c r="G43" s="13" t="s">
        <v>20</v>
      </c>
      <c r="H43" s="13" t="s">
        <v>20</v>
      </c>
      <c r="I43" s="13" t="s">
        <v>20</v>
      </c>
    </row>
    <row r="44" spans="1:9" ht="12.75" customHeight="1">
      <c r="A44" s="4"/>
      <c r="B44" s="14" t="s">
        <v>63</v>
      </c>
      <c r="C44" s="35" t="s">
        <v>20</v>
      </c>
      <c r="D44" s="13" t="s">
        <v>20</v>
      </c>
      <c r="E44" s="13" t="s">
        <v>20</v>
      </c>
      <c r="F44" s="13" t="s">
        <v>20</v>
      </c>
      <c r="G44" s="13" t="s">
        <v>20</v>
      </c>
      <c r="H44" s="13" t="s">
        <v>20</v>
      </c>
      <c r="I44" s="13" t="s">
        <v>20</v>
      </c>
    </row>
    <row r="45" spans="1:9" ht="12.75" customHeight="1">
      <c r="A45" s="4"/>
      <c r="B45" s="14" t="s">
        <v>50</v>
      </c>
      <c r="C45" s="35" t="s">
        <v>20</v>
      </c>
      <c r="D45" s="13" t="s">
        <v>20</v>
      </c>
      <c r="E45" s="13" t="s">
        <v>20</v>
      </c>
      <c r="F45" s="13" t="s">
        <v>20</v>
      </c>
      <c r="G45" s="13" t="s">
        <v>20</v>
      </c>
      <c r="H45" s="13" t="s">
        <v>20</v>
      </c>
      <c r="I45" s="13" t="s">
        <v>20</v>
      </c>
    </row>
    <row r="46" spans="1:9" ht="12.75" customHeight="1">
      <c r="A46" s="4"/>
      <c r="B46" s="14" t="s">
        <v>51</v>
      </c>
      <c r="C46" s="35" t="s">
        <v>20</v>
      </c>
      <c r="D46" s="13" t="s">
        <v>20</v>
      </c>
      <c r="E46" s="13" t="s">
        <v>20</v>
      </c>
      <c r="F46" s="13" t="s">
        <v>20</v>
      </c>
      <c r="G46" s="13" t="s">
        <v>20</v>
      </c>
      <c r="H46" s="13" t="s">
        <v>20</v>
      </c>
      <c r="I46" s="13" t="s">
        <v>20</v>
      </c>
    </row>
    <row r="47" spans="1:9" ht="12.75" customHeight="1">
      <c r="A47" s="11" t="s">
        <v>64</v>
      </c>
      <c r="B47" s="12" t="s">
        <v>65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1:9" ht="12.75" customHeight="1">
      <c r="A48" s="4"/>
      <c r="B48" s="16" t="s">
        <v>66</v>
      </c>
      <c r="C48" s="3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1:9" ht="12.75" customHeight="1">
      <c r="A50" s="4"/>
      <c r="B50" s="14" t="s">
        <v>68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</row>
    <row r="51" spans="1:9" ht="12.75" customHeight="1">
      <c r="A51" s="4"/>
      <c r="B51" s="16" t="s">
        <v>69</v>
      </c>
      <c r="C51" s="3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35">
        <v>0.54</v>
      </c>
      <c r="D53" s="13">
        <f aca="true" t="shared" si="5" ref="D53:I53">C54</f>
        <v>0.45000000000000007</v>
      </c>
      <c r="E53" s="13">
        <f t="shared" si="5"/>
        <v>0.42000000000000004</v>
      </c>
      <c r="F53" s="13">
        <f t="shared" si="5"/>
        <v>0.38000000000000006</v>
      </c>
      <c r="G53" s="13">
        <f t="shared" si="5"/>
        <v>0.31000000000000005</v>
      </c>
      <c r="H53" s="13">
        <f t="shared" si="5"/>
        <v>0.22000000000000006</v>
      </c>
      <c r="I53" s="13">
        <f t="shared" si="5"/>
        <v>0.13000000000000006</v>
      </c>
    </row>
    <row r="54" spans="1:9" ht="12.75" customHeight="1">
      <c r="A54" s="4"/>
      <c r="B54" s="14" t="s">
        <v>73</v>
      </c>
      <c r="C54" s="13">
        <f>C53+C39</f>
        <v>0.45000000000000007</v>
      </c>
      <c r="D54" s="13">
        <f aca="true" t="shared" si="6" ref="D54:I54">D39-D40+D53</f>
        <v>0.42000000000000004</v>
      </c>
      <c r="E54" s="13">
        <f t="shared" si="6"/>
        <v>0.38000000000000006</v>
      </c>
      <c r="F54" s="13">
        <f t="shared" si="6"/>
        <v>0.31000000000000005</v>
      </c>
      <c r="G54" s="13">
        <f t="shared" si="6"/>
        <v>0.22000000000000006</v>
      </c>
      <c r="H54" s="13">
        <f t="shared" si="6"/>
        <v>0.13000000000000006</v>
      </c>
      <c r="I54" s="13">
        <f t="shared" si="6"/>
        <v>0.04000000000000006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23" useFirstPageNumber="1" horizontalDpi="600" verticalDpi="600" orientation="landscape" paperSize="9" r:id="rId1"/>
  <headerFooter alignWithMargins="0">
    <oddHeader>&amp;L&amp;"Times New Roman,Bold"&amp;11                     Name of State : Sikkim&amp;C&amp;"Times New Roman,Bold"&amp;12Capital Base and Returns Thereon&amp;R&amp;"Times New Roman,Bold"&amp;11Statement No 41
Rs. in Crore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J57"/>
  <sheetViews>
    <sheetView view="pageBreakPreview" zoomScale="60" workbookViewId="0" topLeftCell="A1">
      <selection activeCell="T15" sqref="T15"/>
    </sheetView>
  </sheetViews>
  <sheetFormatPr defaultColWidth="9.140625" defaultRowHeight="12.75"/>
  <cols>
    <col min="1" max="1" width="5.140625" style="32" customWidth="1"/>
    <col min="2" max="2" width="47.00390625" style="29" customWidth="1"/>
    <col min="3" max="9" width="9.7109375" style="33" customWidth="1"/>
    <col min="10" max="16384" width="9.140625" style="29" customWidth="1"/>
  </cols>
  <sheetData>
    <row r="1" spans="1:9" ht="12.75">
      <c r="A1" s="1"/>
      <c r="B1" s="2" t="s">
        <v>0</v>
      </c>
      <c r="C1" s="36" t="s">
        <v>102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103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104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30" customFormat="1" ht="15" customHeight="1">
      <c r="A5" s="5"/>
      <c r="B5" s="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</row>
    <row r="6" spans="1:9" s="30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500</v>
      </c>
      <c r="D8" s="15">
        <v>500</v>
      </c>
      <c r="E8" s="15">
        <v>500</v>
      </c>
      <c r="F8" s="15">
        <v>500</v>
      </c>
      <c r="G8" s="15">
        <v>500</v>
      </c>
      <c r="H8" s="15">
        <v>500</v>
      </c>
      <c r="I8" s="15">
        <v>500</v>
      </c>
    </row>
    <row r="9" spans="1:9" ht="12.75" customHeight="1">
      <c r="A9" s="4"/>
      <c r="B9" s="14" t="s">
        <v>18</v>
      </c>
      <c r="C9" s="15">
        <v>3</v>
      </c>
      <c r="D9" s="15">
        <v>3</v>
      </c>
      <c r="E9" s="15">
        <v>3.4</v>
      </c>
      <c r="F9" s="15">
        <v>3.4</v>
      </c>
      <c r="G9" s="15">
        <v>3.4</v>
      </c>
      <c r="H9" s="15">
        <v>3.4</v>
      </c>
      <c r="I9" s="15">
        <v>3.4</v>
      </c>
    </row>
    <row r="10" spans="1:9" ht="12.75" customHeight="1">
      <c r="A10" s="4"/>
      <c r="B10" s="14" t="s">
        <v>19</v>
      </c>
      <c r="C10" s="15">
        <v>0</v>
      </c>
      <c r="D10" s="13">
        <v>3.38</v>
      </c>
      <c r="E10" s="13">
        <v>0</v>
      </c>
      <c r="F10" s="13">
        <v>19.23</v>
      </c>
      <c r="G10" s="13">
        <v>83.27</v>
      </c>
      <c r="H10" s="13">
        <v>91.93</v>
      </c>
      <c r="I10" s="13">
        <v>103.39</v>
      </c>
    </row>
    <row r="11" spans="1:9" ht="12.75" customHeight="1">
      <c r="A11" s="4"/>
      <c r="B11" s="16" t="s">
        <v>21</v>
      </c>
      <c r="C11" s="15">
        <v>0.22</v>
      </c>
      <c r="D11" s="13">
        <v>2.5</v>
      </c>
      <c r="E11" s="13">
        <v>6.12</v>
      </c>
      <c r="F11" s="13">
        <v>46.36</v>
      </c>
      <c r="G11" s="13">
        <v>68.07</v>
      </c>
      <c r="H11" s="13">
        <v>74.88</v>
      </c>
      <c r="I11" s="13">
        <v>80.23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3</v>
      </c>
      <c r="D13" s="15">
        <v>3</v>
      </c>
      <c r="E13" s="15">
        <v>3.4</v>
      </c>
      <c r="F13" s="15">
        <v>3.4</v>
      </c>
      <c r="G13" s="15">
        <v>3.4</v>
      </c>
      <c r="H13" s="15">
        <v>3.4</v>
      </c>
      <c r="I13" s="15">
        <v>3.4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0.22</v>
      </c>
      <c r="D15" s="13">
        <f t="shared" si="0"/>
        <v>2.5</v>
      </c>
      <c r="E15" s="13">
        <f t="shared" si="0"/>
        <v>6.12</v>
      </c>
      <c r="F15" s="13">
        <f t="shared" si="0"/>
        <v>46.36</v>
      </c>
      <c r="G15" s="13">
        <f t="shared" si="0"/>
        <v>68.07</v>
      </c>
      <c r="H15" s="13">
        <f t="shared" si="0"/>
        <v>74.88</v>
      </c>
      <c r="I15" s="13">
        <f t="shared" si="0"/>
        <v>80.23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</v>
      </c>
      <c r="D17" s="13">
        <f t="shared" si="1"/>
        <v>3.38</v>
      </c>
      <c r="E17" s="13">
        <f t="shared" si="1"/>
        <v>0</v>
      </c>
      <c r="F17" s="13">
        <f t="shared" si="1"/>
        <v>19.23</v>
      </c>
      <c r="G17" s="13">
        <f t="shared" si="1"/>
        <v>83.27</v>
      </c>
      <c r="H17" s="13">
        <f t="shared" si="1"/>
        <v>91.93</v>
      </c>
      <c r="I17" s="13">
        <f t="shared" si="1"/>
        <v>103.39</v>
      </c>
    </row>
    <row r="18" spans="1:9" ht="12.75" customHeight="1">
      <c r="A18" s="11" t="s">
        <v>31</v>
      </c>
      <c r="B18" s="17" t="s">
        <v>32</v>
      </c>
      <c r="C18" s="15">
        <v>0.26</v>
      </c>
      <c r="D18" s="13">
        <v>0.21</v>
      </c>
      <c r="E18" s="13">
        <v>0.17</v>
      </c>
      <c r="F18" s="13">
        <v>55.34</v>
      </c>
      <c r="G18" s="13">
        <v>76.19</v>
      </c>
      <c r="H18" s="13">
        <v>83.81</v>
      </c>
      <c r="I18" s="13">
        <v>91.98</v>
      </c>
    </row>
    <row r="19" spans="1:9" ht="12.75" customHeight="1">
      <c r="A19" s="11" t="s">
        <v>33</v>
      </c>
      <c r="B19" s="17" t="s">
        <v>34</v>
      </c>
      <c r="C19" s="15">
        <v>2.95</v>
      </c>
      <c r="D19" s="13">
        <v>8.66</v>
      </c>
      <c r="E19" s="13">
        <v>9.34</v>
      </c>
      <c r="F19" s="13">
        <v>13.64</v>
      </c>
      <c r="G19" s="13">
        <v>78.54</v>
      </c>
      <c r="H19" s="13">
        <v>86.39</v>
      </c>
      <c r="I19" s="13">
        <v>95.03</v>
      </c>
    </row>
    <row r="20" spans="1:9" ht="12.75" customHeight="1">
      <c r="A20" s="11" t="s">
        <v>35</v>
      </c>
      <c r="B20" s="17" t="s">
        <v>36</v>
      </c>
      <c r="C20" s="15">
        <v>0.01</v>
      </c>
      <c r="D20" s="15">
        <v>0.01</v>
      </c>
      <c r="E20" s="15">
        <v>0.01</v>
      </c>
      <c r="F20" s="15">
        <v>0.01</v>
      </c>
      <c r="G20" s="15">
        <v>0.01</v>
      </c>
      <c r="H20" s="15">
        <v>0.01</v>
      </c>
      <c r="I20" s="15">
        <v>0.01</v>
      </c>
    </row>
    <row r="21" spans="1:9" ht="12.75" customHeight="1">
      <c r="A21" s="11" t="s">
        <v>37</v>
      </c>
      <c r="B21" s="12" t="s">
        <v>38</v>
      </c>
      <c r="C21" s="13">
        <f aca="true" t="shared" si="2" ref="C21:I21">SUM(C22:C24)</f>
        <v>0</v>
      </c>
      <c r="D21" s="13">
        <f t="shared" si="2"/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</row>
    <row r="22" spans="1:9" ht="12.75" customHeight="1">
      <c r="A22" s="4"/>
      <c r="B22" s="14" t="s">
        <v>39</v>
      </c>
      <c r="C22" s="15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12.75" customHeight="1">
      <c r="A25" s="11" t="s">
        <v>42</v>
      </c>
      <c r="B25" s="17" t="s">
        <v>43</v>
      </c>
      <c r="C25" s="15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12.75" customHeight="1">
      <c r="A26" s="11" t="s">
        <v>44</v>
      </c>
      <c r="B26" s="17" t="s">
        <v>45</v>
      </c>
      <c r="C26" s="13">
        <f aca="true" t="shared" si="3" ref="C26:I26">(C22+C24)-C25</f>
        <v>0</v>
      </c>
      <c r="D26" s="13">
        <f t="shared" si="3"/>
        <v>0</v>
      </c>
      <c r="E26" s="13">
        <f t="shared" si="3"/>
        <v>0</v>
      </c>
      <c r="F26" s="13">
        <f t="shared" si="3"/>
        <v>0</v>
      </c>
      <c r="G26" s="13">
        <f t="shared" si="3"/>
        <v>0</v>
      </c>
      <c r="H26" s="13">
        <f t="shared" si="3"/>
        <v>0</v>
      </c>
      <c r="I26" s="13">
        <f t="shared" si="3"/>
        <v>0</v>
      </c>
    </row>
    <row r="27" spans="1:10" ht="12.75" customHeight="1">
      <c r="A27" s="11" t="s">
        <v>46</v>
      </c>
      <c r="B27" s="17" t="s">
        <v>47</v>
      </c>
      <c r="C27" s="13">
        <f aca="true" t="shared" si="4" ref="C27:I27">SUM(C28:C34)</f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31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105</v>
      </c>
      <c r="C36" s="15">
        <v>0.15</v>
      </c>
      <c r="D36" s="13">
        <v>0.21</v>
      </c>
      <c r="E36" s="13">
        <v>0.25</v>
      </c>
      <c r="F36" s="13">
        <v>0.28</v>
      </c>
      <c r="G36" s="13">
        <v>0.31</v>
      </c>
      <c r="H36" s="13">
        <v>0.33</v>
      </c>
      <c r="I36" s="13">
        <v>0.36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5" ref="C39:I39">C26-C27-C35-C38</f>
        <v>0</v>
      </c>
      <c r="D39" s="13">
        <f t="shared" si="5"/>
        <v>0</v>
      </c>
      <c r="E39" s="13">
        <f t="shared" si="5"/>
        <v>0</v>
      </c>
      <c r="F39" s="13">
        <f t="shared" si="5"/>
        <v>0</v>
      </c>
      <c r="G39" s="13">
        <f t="shared" si="5"/>
        <v>0</v>
      </c>
      <c r="H39" s="13">
        <f t="shared" si="5"/>
        <v>0</v>
      </c>
      <c r="I39" s="13">
        <f t="shared" si="5"/>
        <v>0</v>
      </c>
    </row>
    <row r="40" spans="1:9" ht="12.75" customHeight="1">
      <c r="A40" s="11" t="s">
        <v>60</v>
      </c>
      <c r="B40" s="17" t="s">
        <v>61</v>
      </c>
      <c r="C40" s="13">
        <f aca="true" t="shared" si="6" ref="C40:I40">SUM(C41:C46)</f>
        <v>0</v>
      </c>
      <c r="D40" s="13">
        <f t="shared" si="6"/>
        <v>0</v>
      </c>
      <c r="E40" s="13">
        <f t="shared" si="6"/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v>3.4</v>
      </c>
      <c r="D49" s="13">
        <v>3.4</v>
      </c>
      <c r="E49" s="13">
        <f aca="true" t="shared" si="7" ref="E49:I50">E9</f>
        <v>3.4</v>
      </c>
      <c r="F49" s="13">
        <f t="shared" si="7"/>
        <v>3.4</v>
      </c>
      <c r="G49" s="13">
        <f t="shared" si="7"/>
        <v>3.4</v>
      </c>
      <c r="H49" s="13">
        <f t="shared" si="7"/>
        <v>3.4</v>
      </c>
      <c r="I49" s="13">
        <f t="shared" si="7"/>
        <v>3.4</v>
      </c>
    </row>
    <row r="50" spans="1:9" ht="12.75" customHeight="1">
      <c r="A50" s="4"/>
      <c r="B50" s="14" t="s">
        <v>68</v>
      </c>
      <c r="C50" s="13">
        <f>C10</f>
        <v>0</v>
      </c>
      <c r="D50" s="13">
        <f>D10</f>
        <v>3.38</v>
      </c>
      <c r="E50" s="13">
        <f t="shared" si="7"/>
        <v>0</v>
      </c>
      <c r="F50" s="13">
        <f t="shared" si="7"/>
        <v>19.23</v>
      </c>
      <c r="G50" s="13">
        <f t="shared" si="7"/>
        <v>83.27</v>
      </c>
      <c r="H50" s="13">
        <f t="shared" si="7"/>
        <v>91.93</v>
      </c>
      <c r="I50" s="13">
        <f t="shared" si="7"/>
        <v>103.39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0</v>
      </c>
      <c r="D53" s="13">
        <f aca="true" t="shared" si="8" ref="D53:I53">C54</f>
        <v>0</v>
      </c>
      <c r="E53" s="13">
        <f t="shared" si="8"/>
        <v>0</v>
      </c>
      <c r="F53" s="13">
        <f t="shared" si="8"/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</row>
    <row r="54" spans="1:9" ht="12.75" customHeight="1">
      <c r="A54" s="4"/>
      <c r="B54" s="14" t="s">
        <v>73</v>
      </c>
      <c r="C54" s="13">
        <f>C53+C39</f>
        <v>0</v>
      </c>
      <c r="D54" s="13">
        <f aca="true" t="shared" si="9" ref="D54:I54">D39-D40+D53</f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  <c r="H54" s="13">
        <f t="shared" si="9"/>
        <v>0</v>
      </c>
      <c r="I54" s="13">
        <f t="shared" si="9"/>
        <v>0</v>
      </c>
    </row>
    <row r="55" ht="12.75" customHeight="1"/>
    <row r="56" ht="12.75">
      <c r="B56" s="3" t="s">
        <v>106</v>
      </c>
    </row>
    <row r="57" ht="12.75">
      <c r="B57" s="3" t="s">
        <v>107</v>
      </c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41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J54"/>
  <sheetViews>
    <sheetView view="pageBreakPreview" zoomScale="60" workbookViewId="0" topLeftCell="A1">
      <selection activeCell="C2" sqref="C2:I2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129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103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/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</row>
    <row r="6" spans="1:9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0.3</v>
      </c>
      <c r="D8" s="15">
        <v>0.3</v>
      </c>
      <c r="E8" s="15">
        <v>0.3</v>
      </c>
      <c r="F8" s="15">
        <v>0.3</v>
      </c>
      <c r="G8" s="15">
        <v>0.3</v>
      </c>
      <c r="H8" s="15">
        <v>0.3</v>
      </c>
      <c r="I8" s="15">
        <v>0.3</v>
      </c>
    </row>
    <row r="9" spans="1:9" ht="12.75" customHeight="1">
      <c r="A9" s="4"/>
      <c r="B9" s="14" t="s">
        <v>18</v>
      </c>
      <c r="C9" s="15">
        <v>0.46</v>
      </c>
      <c r="D9" s="15">
        <v>0.46</v>
      </c>
      <c r="E9" s="15">
        <v>0.46</v>
      </c>
      <c r="F9" s="15">
        <v>0.46</v>
      </c>
      <c r="G9" s="15">
        <v>0.46</v>
      </c>
      <c r="H9" s="15">
        <v>0.46</v>
      </c>
      <c r="I9" s="15">
        <v>0.46</v>
      </c>
    </row>
    <row r="10" spans="1:9" ht="12.75" customHeight="1">
      <c r="A10" s="4"/>
      <c r="B10" s="14" t="s">
        <v>19</v>
      </c>
      <c r="C10" s="15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ht="12.75" customHeight="1">
      <c r="A11" s="4"/>
      <c r="B11" s="16" t="s">
        <v>21</v>
      </c>
      <c r="C11" s="15">
        <v>-0.39</v>
      </c>
      <c r="D11" s="13">
        <v>-0.48</v>
      </c>
      <c r="E11" s="13">
        <v>-0.6</v>
      </c>
      <c r="F11" s="13">
        <v>-0.69</v>
      </c>
      <c r="G11" s="13">
        <v>-0.88</v>
      </c>
      <c r="H11" s="13">
        <v>-0.86</v>
      </c>
      <c r="I11" s="13">
        <v>-0.84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-0.39</v>
      </c>
      <c r="D15" s="13">
        <f t="shared" si="0"/>
        <v>-0.48</v>
      </c>
      <c r="E15" s="13">
        <f t="shared" si="0"/>
        <v>-0.6</v>
      </c>
      <c r="F15" s="13">
        <f t="shared" si="0"/>
        <v>-0.69</v>
      </c>
      <c r="G15" s="13">
        <f t="shared" si="0"/>
        <v>-0.88</v>
      </c>
      <c r="H15" s="13">
        <f t="shared" si="0"/>
        <v>-0.86</v>
      </c>
      <c r="I15" s="13">
        <f t="shared" si="0"/>
        <v>-0.84</v>
      </c>
    </row>
    <row r="16" spans="1:9" ht="12.75" customHeight="1">
      <c r="A16" s="11" t="s">
        <v>27</v>
      </c>
      <c r="B16" s="17" t="s">
        <v>28</v>
      </c>
      <c r="C16" s="15">
        <v>0.02</v>
      </c>
      <c r="D16" s="13">
        <v>0.11</v>
      </c>
      <c r="E16" s="13">
        <v>0</v>
      </c>
      <c r="F16" s="13">
        <v>0.35</v>
      </c>
      <c r="G16" s="13">
        <v>0.16</v>
      </c>
      <c r="H16" s="13">
        <v>0.18</v>
      </c>
      <c r="I16" s="13">
        <v>0.2</v>
      </c>
    </row>
    <row r="17" spans="1:9" ht="12.75" customHeight="1">
      <c r="A17" s="11" t="s">
        <v>29</v>
      </c>
      <c r="B17" s="17" t="s">
        <v>30</v>
      </c>
      <c r="C17" s="15">
        <f>C10</f>
        <v>0</v>
      </c>
      <c r="D17" s="13" t="s">
        <v>91</v>
      </c>
      <c r="E17" s="13">
        <f>E10</f>
        <v>0</v>
      </c>
      <c r="F17" s="13">
        <f>F10</f>
        <v>0</v>
      </c>
      <c r="G17" s="13">
        <f>G10</f>
        <v>0</v>
      </c>
      <c r="H17" s="13">
        <f>H10</f>
        <v>0</v>
      </c>
      <c r="I17" s="13">
        <f>I10</f>
        <v>0</v>
      </c>
    </row>
    <row r="18" spans="1:9" ht="12.75" customHeight="1">
      <c r="A18" s="11" t="s">
        <v>31</v>
      </c>
      <c r="B18" s="17" t="s">
        <v>32</v>
      </c>
      <c r="C18" s="15">
        <v>0.87</v>
      </c>
      <c r="D18" s="13">
        <v>0.84</v>
      </c>
      <c r="E18" s="13">
        <v>0.83</v>
      </c>
      <c r="F18" s="13">
        <v>0.79</v>
      </c>
      <c r="G18" s="13">
        <v>0.76</v>
      </c>
      <c r="H18" s="13">
        <v>0.71</v>
      </c>
      <c r="I18" s="13">
        <v>0.66</v>
      </c>
    </row>
    <row r="19" spans="1:9" ht="12.75" customHeight="1">
      <c r="A19" s="11" t="s">
        <v>33</v>
      </c>
      <c r="B19" s="17" t="s">
        <v>34</v>
      </c>
      <c r="C19" s="15">
        <v>0.4</v>
      </c>
      <c r="D19" s="13">
        <v>0.54</v>
      </c>
      <c r="E19" s="13">
        <v>0.47</v>
      </c>
      <c r="F19" s="13">
        <v>0.48</v>
      </c>
      <c r="G19" s="13">
        <v>0.36</v>
      </c>
      <c r="H19" s="13">
        <v>0.32</v>
      </c>
      <c r="I19" s="13">
        <v>0.28</v>
      </c>
    </row>
    <row r="20" spans="1:9" ht="12.75" customHeight="1">
      <c r="A20" s="11" t="s">
        <v>35</v>
      </c>
      <c r="B20" s="17" t="s">
        <v>36</v>
      </c>
      <c r="C20" s="15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1.1</v>
      </c>
      <c r="E22" s="13">
        <v>0.54</v>
      </c>
      <c r="F22" s="13">
        <v>0.64</v>
      </c>
      <c r="G22" s="13">
        <v>0.54</v>
      </c>
      <c r="H22" s="13">
        <v>0.6</v>
      </c>
      <c r="I22" s="13">
        <v>0.65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12.75" customHeight="1">
      <c r="A25" s="11" t="s">
        <v>42</v>
      </c>
      <c r="B25" s="17" t="s">
        <v>43</v>
      </c>
      <c r="C25" s="15">
        <v>1.72</v>
      </c>
      <c r="D25" s="13">
        <v>1.13</v>
      </c>
      <c r="E25" s="13">
        <v>0.6</v>
      </c>
      <c r="F25" s="13">
        <v>0.68</v>
      </c>
      <c r="G25" s="13">
        <v>0.68</v>
      </c>
      <c r="H25" s="13">
        <v>0.53</v>
      </c>
      <c r="I25" s="13">
        <v>0.58</v>
      </c>
    </row>
    <row r="26" spans="1:9" ht="12.75" customHeight="1">
      <c r="A26" s="11" t="s">
        <v>44</v>
      </c>
      <c r="B26" s="17" t="s">
        <v>45</v>
      </c>
      <c r="C26" s="13">
        <f aca="true" t="shared" si="1" ref="C26:I26">(C22+C24)-C25</f>
        <v>-1.72</v>
      </c>
      <c r="D26" s="13">
        <f t="shared" si="1"/>
        <v>-0.029999999999999805</v>
      </c>
      <c r="E26" s="13">
        <f t="shared" si="1"/>
        <v>-0.05999999999999994</v>
      </c>
      <c r="F26" s="13">
        <f t="shared" si="1"/>
        <v>-0.040000000000000036</v>
      </c>
      <c r="G26" s="13">
        <f t="shared" si="1"/>
        <v>-0.14</v>
      </c>
      <c r="H26" s="13">
        <f t="shared" si="1"/>
        <v>0.06999999999999995</v>
      </c>
      <c r="I26" s="13">
        <f t="shared" si="1"/>
        <v>0.07000000000000006</v>
      </c>
    </row>
    <row r="27" spans="1:10" ht="12.75" customHeight="1">
      <c r="A27" s="11" t="s">
        <v>46</v>
      </c>
      <c r="B27" s="17" t="s">
        <v>47</v>
      </c>
      <c r="C27" s="13">
        <f aca="true" t="shared" si="2" ref="C27:I27">SUM(C28:C34)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4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0.06</v>
      </c>
      <c r="D36" s="13">
        <v>0.06</v>
      </c>
      <c r="E36" s="13">
        <v>0.06</v>
      </c>
      <c r="F36" s="13">
        <v>0.05</v>
      </c>
      <c r="G36" s="13">
        <v>0.05</v>
      </c>
      <c r="H36" s="13">
        <v>0.05</v>
      </c>
      <c r="I36" s="13">
        <v>0.05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3" ref="C39:I39">C26-C29-C36-C37</f>
        <v>-1.78</v>
      </c>
      <c r="D39" s="13">
        <f t="shared" si="3"/>
        <v>-0.0899999999999998</v>
      </c>
      <c r="E39" s="13">
        <f t="shared" si="3"/>
        <v>-0.11999999999999994</v>
      </c>
      <c r="F39" s="13">
        <f t="shared" si="3"/>
        <v>-0.09000000000000004</v>
      </c>
      <c r="G39" s="13">
        <f t="shared" si="3"/>
        <v>-0.19</v>
      </c>
      <c r="H39" s="13">
        <f t="shared" si="3"/>
        <v>0.01999999999999995</v>
      </c>
      <c r="I39" s="13">
        <f t="shared" si="3"/>
        <v>0.02000000000000006</v>
      </c>
    </row>
    <row r="40" spans="1:9" ht="12.75" customHeight="1">
      <c r="A40" s="11" t="s">
        <v>60</v>
      </c>
      <c r="B40" s="17" t="s">
        <v>61</v>
      </c>
      <c r="C40" s="13">
        <f aca="true" t="shared" si="4" ref="C40:I40">SUM(C41:C46)</f>
        <v>0</v>
      </c>
      <c r="D40" s="13">
        <f t="shared" si="4"/>
        <v>0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5" ref="C49:I50">C9</f>
        <v>0.46</v>
      </c>
      <c r="D49" s="13">
        <f t="shared" si="5"/>
        <v>0.46</v>
      </c>
      <c r="E49" s="13">
        <f t="shared" si="5"/>
        <v>0.46</v>
      </c>
      <c r="F49" s="13">
        <f t="shared" si="5"/>
        <v>0.46</v>
      </c>
      <c r="G49" s="13">
        <f t="shared" si="5"/>
        <v>0.46</v>
      </c>
      <c r="H49" s="13">
        <f t="shared" si="5"/>
        <v>0.46</v>
      </c>
      <c r="I49" s="13">
        <f t="shared" si="5"/>
        <v>0.46</v>
      </c>
    </row>
    <row r="50" spans="1:9" ht="12.75" customHeight="1">
      <c r="A50" s="4"/>
      <c r="B50" s="14" t="s">
        <v>68</v>
      </c>
      <c r="C50" s="13">
        <f t="shared" si="5"/>
        <v>0</v>
      </c>
      <c r="D50" s="13">
        <f t="shared" si="5"/>
        <v>0</v>
      </c>
      <c r="E50" s="13">
        <f t="shared" si="5"/>
        <v>0</v>
      </c>
      <c r="F50" s="13">
        <f t="shared" si="5"/>
        <v>0</v>
      </c>
      <c r="G50" s="13">
        <f t="shared" si="5"/>
        <v>0</v>
      </c>
      <c r="H50" s="13">
        <f t="shared" si="5"/>
        <v>0</v>
      </c>
      <c r="I50" s="13">
        <f t="shared" si="5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0</v>
      </c>
      <c r="D53" s="13">
        <f aca="true" t="shared" si="6" ref="D53:I53">C54</f>
        <v>-1.78</v>
      </c>
      <c r="E53" s="13">
        <f t="shared" si="6"/>
        <v>-1.8699999999999999</v>
      </c>
      <c r="F53" s="13">
        <f t="shared" si="6"/>
        <v>-1.9899999999999998</v>
      </c>
      <c r="G53" s="13">
        <f t="shared" si="6"/>
        <v>-2.0799999999999996</v>
      </c>
      <c r="H53" s="13">
        <f t="shared" si="6"/>
        <v>-2.2699999999999996</v>
      </c>
      <c r="I53" s="13">
        <f t="shared" si="6"/>
        <v>-2.2499999999999996</v>
      </c>
    </row>
    <row r="54" spans="1:9" ht="12.75" customHeight="1">
      <c r="A54" s="4"/>
      <c r="B54" s="14" t="s">
        <v>73</v>
      </c>
      <c r="C54" s="13">
        <f>C53+C39</f>
        <v>-1.78</v>
      </c>
      <c r="D54" s="13">
        <f aca="true" t="shared" si="7" ref="D54:I54">D39-D40+D53</f>
        <v>-1.8699999999999999</v>
      </c>
      <c r="E54" s="13">
        <f t="shared" si="7"/>
        <v>-1.9899999999999998</v>
      </c>
      <c r="F54" s="13">
        <f t="shared" si="7"/>
        <v>-2.0799999999999996</v>
      </c>
      <c r="G54" s="13">
        <f t="shared" si="7"/>
        <v>-2.2699999999999996</v>
      </c>
      <c r="H54" s="13">
        <f t="shared" si="7"/>
        <v>-2.2499999999999996</v>
      </c>
      <c r="I54" s="13">
        <f t="shared" si="7"/>
        <v>-2.2299999999999995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43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J54"/>
  <sheetViews>
    <sheetView view="pageBreakPreview" zoomScale="60" workbookViewId="0" topLeftCell="A1">
      <selection activeCell="K67" sqref="K67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108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109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110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</row>
    <row r="6" spans="1:9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0.1</v>
      </c>
      <c r="D8" s="15">
        <v>0.1</v>
      </c>
      <c r="E8" s="15">
        <v>0.1</v>
      </c>
      <c r="F8" s="15">
        <v>0.1</v>
      </c>
      <c r="G8" s="15">
        <v>0.1</v>
      </c>
      <c r="H8" s="15">
        <v>0.1</v>
      </c>
      <c r="I8" s="15">
        <v>0.1</v>
      </c>
    </row>
    <row r="9" spans="1:9" ht="12.75" customHeight="1">
      <c r="A9" s="4"/>
      <c r="B9" s="14" t="s">
        <v>18</v>
      </c>
      <c r="C9" s="15">
        <v>0.58</v>
      </c>
      <c r="D9" s="15">
        <v>0.58</v>
      </c>
      <c r="E9" s="15">
        <v>0.58</v>
      </c>
      <c r="F9" s="15">
        <v>0.58</v>
      </c>
      <c r="G9" s="15">
        <v>0.58</v>
      </c>
      <c r="H9" s="15">
        <v>0.58</v>
      </c>
      <c r="I9" s="15">
        <v>0.58</v>
      </c>
    </row>
    <row r="10" spans="1:9" ht="12.75" customHeight="1">
      <c r="A10" s="4"/>
      <c r="B10" s="14" t="s">
        <v>19</v>
      </c>
      <c r="C10" s="15">
        <v>4.4</v>
      </c>
      <c r="D10" s="13">
        <v>4.83</v>
      </c>
      <c r="E10" s="13">
        <v>0.7</v>
      </c>
      <c r="F10" s="13">
        <v>3.13</v>
      </c>
      <c r="G10" s="13">
        <v>0</v>
      </c>
      <c r="H10" s="13">
        <v>0</v>
      </c>
      <c r="I10" s="13">
        <v>0</v>
      </c>
    </row>
    <row r="11" spans="1:9" ht="12.75" customHeight="1">
      <c r="A11" s="4"/>
      <c r="B11" s="16" t="s">
        <v>21</v>
      </c>
      <c r="C11" s="15">
        <v>-22.9</v>
      </c>
      <c r="D11" s="13">
        <v>-22</v>
      </c>
      <c r="E11" s="13">
        <v>-20.43</v>
      </c>
      <c r="F11" s="13">
        <v>-19.5</v>
      </c>
      <c r="G11" s="13">
        <v>-13.45</v>
      </c>
      <c r="H11" s="13">
        <v>-7.09</v>
      </c>
      <c r="I11" s="13">
        <v>-0.42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0.58</v>
      </c>
      <c r="D13" s="15">
        <v>0.58</v>
      </c>
      <c r="E13" s="15">
        <v>0.58</v>
      </c>
      <c r="F13" s="15">
        <v>0.58</v>
      </c>
      <c r="G13" s="15">
        <v>0.58</v>
      </c>
      <c r="H13" s="15">
        <v>0.58</v>
      </c>
      <c r="I13" s="15">
        <v>0.58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-22.9</v>
      </c>
      <c r="D15" s="13">
        <f t="shared" si="0"/>
        <v>-22</v>
      </c>
      <c r="E15" s="13">
        <f t="shared" si="0"/>
        <v>-20.43</v>
      </c>
      <c r="F15" s="13">
        <f t="shared" si="0"/>
        <v>-19.5</v>
      </c>
      <c r="G15" s="13">
        <f t="shared" si="0"/>
        <v>-13.45</v>
      </c>
      <c r="H15" s="13">
        <f t="shared" si="0"/>
        <v>-7.09</v>
      </c>
      <c r="I15" s="13">
        <f t="shared" si="0"/>
        <v>-0.42</v>
      </c>
    </row>
    <row r="16" spans="1:9" ht="12.75" customHeight="1">
      <c r="A16" s="11" t="s">
        <v>27</v>
      </c>
      <c r="B16" s="17" t="s">
        <v>28</v>
      </c>
      <c r="C16" s="15">
        <v>9.48</v>
      </c>
      <c r="D16" s="13">
        <v>0.11</v>
      </c>
      <c r="E16" s="13">
        <v>0.11</v>
      </c>
      <c r="F16" s="13">
        <v>0.11</v>
      </c>
      <c r="G16" s="13">
        <v>0.11</v>
      </c>
      <c r="H16" s="13">
        <v>0.11</v>
      </c>
      <c r="I16" s="13">
        <v>0.11</v>
      </c>
    </row>
    <row r="17" spans="1:9" ht="12.75" customHeight="1">
      <c r="A17" s="11" t="s">
        <v>29</v>
      </c>
      <c r="B17" s="17" t="s">
        <v>30</v>
      </c>
      <c r="C17" s="15">
        <f>C10</f>
        <v>4.4</v>
      </c>
      <c r="D17" s="13">
        <f>D10</f>
        <v>4.83</v>
      </c>
      <c r="E17" s="13">
        <f>E10</f>
        <v>0.7</v>
      </c>
      <c r="F17" s="13">
        <v>1.22</v>
      </c>
      <c r="G17" s="13">
        <v>1.28</v>
      </c>
      <c r="H17" s="13">
        <v>1.35</v>
      </c>
      <c r="I17" s="13">
        <v>1.42</v>
      </c>
    </row>
    <row r="18" spans="1:9" ht="12.75" customHeight="1">
      <c r="A18" s="11" t="s">
        <v>31</v>
      </c>
      <c r="B18" s="17" t="s">
        <v>32</v>
      </c>
      <c r="C18" s="15">
        <v>0.71</v>
      </c>
      <c r="D18" s="13">
        <v>0.69</v>
      </c>
      <c r="E18" s="13">
        <v>0.7</v>
      </c>
      <c r="F18" s="13">
        <v>1.22</v>
      </c>
      <c r="G18" s="13">
        <v>1.28</v>
      </c>
      <c r="H18" s="13">
        <v>1.35</v>
      </c>
      <c r="I18" s="13">
        <v>1.42</v>
      </c>
    </row>
    <row r="19" spans="1:9" ht="12.75" customHeight="1">
      <c r="A19" s="11" t="s">
        <v>33</v>
      </c>
      <c r="B19" s="17" t="s">
        <v>34</v>
      </c>
      <c r="C19" s="15">
        <v>278.8</v>
      </c>
      <c r="D19" s="13">
        <v>214.37</v>
      </c>
      <c r="E19" s="13">
        <v>359.7</v>
      </c>
      <c r="F19" s="13">
        <v>363.36</v>
      </c>
      <c r="G19" s="13">
        <v>644.54</v>
      </c>
      <c r="H19" s="13">
        <v>676.77</v>
      </c>
      <c r="I19" s="13">
        <v>710.61</v>
      </c>
    </row>
    <row r="20" spans="1:9" ht="12.75" customHeight="1">
      <c r="A20" s="11" t="s">
        <v>35</v>
      </c>
      <c r="B20" s="17" t="s">
        <v>36</v>
      </c>
      <c r="C20" s="15">
        <v>59.65</v>
      </c>
      <c r="D20" s="13">
        <v>54.59</v>
      </c>
      <c r="E20" s="13">
        <v>49.62</v>
      </c>
      <c r="F20" s="13">
        <v>53.25</v>
      </c>
      <c r="G20" s="13">
        <v>45.63</v>
      </c>
      <c r="H20" s="13">
        <v>47.92</v>
      </c>
      <c r="I20" s="13">
        <v>50.32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12.08</v>
      </c>
      <c r="D24" s="13">
        <v>14.8</v>
      </c>
      <c r="E24" s="13">
        <v>15.9</v>
      </c>
      <c r="F24" s="13">
        <v>24.2</v>
      </c>
      <c r="G24" s="13">
        <v>27.38</v>
      </c>
      <c r="H24" s="13">
        <v>28.75</v>
      </c>
      <c r="I24" s="13">
        <v>30.19</v>
      </c>
    </row>
    <row r="25" spans="1:9" ht="12.75" customHeight="1">
      <c r="A25" s="11" t="s">
        <v>42</v>
      </c>
      <c r="B25" s="17" t="s">
        <v>43</v>
      </c>
      <c r="C25" s="15">
        <v>11.6</v>
      </c>
      <c r="D25" s="13">
        <v>13.76</v>
      </c>
      <c r="E25" s="13">
        <v>14.18</v>
      </c>
      <c r="F25" s="13">
        <v>23.12</v>
      </c>
      <c r="G25" s="13">
        <v>21.18</v>
      </c>
      <c r="H25" s="13">
        <v>22.24</v>
      </c>
      <c r="I25" s="13">
        <v>23.36</v>
      </c>
    </row>
    <row r="26" spans="1:9" ht="12.75" customHeight="1">
      <c r="A26" s="11" t="s">
        <v>44</v>
      </c>
      <c r="B26" s="17" t="s">
        <v>45</v>
      </c>
      <c r="C26" s="13">
        <f aca="true" t="shared" si="1" ref="C26:I26">(C22+C24)-C25</f>
        <v>0.4800000000000004</v>
      </c>
      <c r="D26" s="13">
        <f t="shared" si="1"/>
        <v>1.040000000000001</v>
      </c>
      <c r="E26" s="13">
        <f t="shared" si="1"/>
        <v>1.7200000000000006</v>
      </c>
      <c r="F26" s="13">
        <f t="shared" si="1"/>
        <v>1.0799999999999983</v>
      </c>
      <c r="G26" s="13">
        <f t="shared" si="1"/>
        <v>6.199999999999999</v>
      </c>
      <c r="H26" s="13">
        <f t="shared" si="1"/>
        <v>6.510000000000002</v>
      </c>
      <c r="I26" s="13">
        <f t="shared" si="1"/>
        <v>6.830000000000002</v>
      </c>
    </row>
    <row r="27" spans="1:10" ht="12.75" customHeight="1">
      <c r="A27" s="11" t="s">
        <v>46</v>
      </c>
      <c r="B27" s="17" t="s">
        <v>47</v>
      </c>
      <c r="C27" s="13">
        <f aca="true" t="shared" si="2" ref="C27:I27">SUM(C28:C34)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4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0.12</v>
      </c>
      <c r="D36" s="13">
        <v>0.14</v>
      </c>
      <c r="E36" s="13">
        <v>0.15</v>
      </c>
      <c r="F36" s="13">
        <v>0.15</v>
      </c>
      <c r="G36" s="13">
        <v>0.15</v>
      </c>
      <c r="H36" s="13">
        <v>0.15</v>
      </c>
      <c r="I36" s="13">
        <v>0.16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3" ref="C39:I39">C26-C29-C36-C37</f>
        <v>0.36000000000000043</v>
      </c>
      <c r="D39" s="13">
        <f t="shared" si="3"/>
        <v>0.9000000000000009</v>
      </c>
      <c r="E39" s="13">
        <f t="shared" si="3"/>
        <v>1.5700000000000007</v>
      </c>
      <c r="F39" s="13">
        <f t="shared" si="3"/>
        <v>0.9299999999999983</v>
      </c>
      <c r="G39" s="13">
        <f t="shared" si="3"/>
        <v>6.049999999999999</v>
      </c>
      <c r="H39" s="13">
        <f t="shared" si="3"/>
        <v>6.360000000000001</v>
      </c>
      <c r="I39" s="13">
        <f t="shared" si="3"/>
        <v>6.670000000000002</v>
      </c>
    </row>
    <row r="40" spans="1:9" ht="12.75" customHeight="1">
      <c r="A40" s="11" t="s">
        <v>60</v>
      </c>
      <c r="B40" s="17" t="s">
        <v>61</v>
      </c>
      <c r="C40" s="13">
        <f aca="true" t="shared" si="4" ref="C40:I40">SUM(C41:C46)</f>
        <v>0</v>
      </c>
      <c r="D40" s="13">
        <f t="shared" si="4"/>
        <v>0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/>
      <c r="D46" s="13"/>
      <c r="E46" s="13"/>
      <c r="F46" s="13"/>
      <c r="G46" s="13"/>
      <c r="H46" s="13"/>
      <c r="I46" s="13"/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5" ref="C49:I50">C9</f>
        <v>0.58</v>
      </c>
      <c r="D49" s="13">
        <f t="shared" si="5"/>
        <v>0.58</v>
      </c>
      <c r="E49" s="13">
        <f t="shared" si="5"/>
        <v>0.58</v>
      </c>
      <c r="F49" s="13">
        <f t="shared" si="5"/>
        <v>0.58</v>
      </c>
      <c r="G49" s="13">
        <f t="shared" si="5"/>
        <v>0.58</v>
      </c>
      <c r="H49" s="13">
        <f t="shared" si="5"/>
        <v>0.58</v>
      </c>
      <c r="I49" s="13">
        <f t="shared" si="5"/>
        <v>0.58</v>
      </c>
    </row>
    <row r="50" spans="1:9" ht="12.75" customHeight="1">
      <c r="A50" s="4"/>
      <c r="B50" s="14" t="s">
        <v>68</v>
      </c>
      <c r="C50" s="13">
        <f t="shared" si="5"/>
        <v>4.4</v>
      </c>
      <c r="D50" s="13">
        <f t="shared" si="5"/>
        <v>4.83</v>
      </c>
      <c r="E50" s="13">
        <f t="shared" si="5"/>
        <v>0.7</v>
      </c>
      <c r="F50" s="13">
        <f t="shared" si="5"/>
        <v>3.13</v>
      </c>
      <c r="G50" s="13">
        <f t="shared" si="5"/>
        <v>0</v>
      </c>
      <c r="H50" s="13">
        <f t="shared" si="5"/>
        <v>0</v>
      </c>
      <c r="I50" s="13">
        <f t="shared" si="5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-23.26</v>
      </c>
      <c r="D53" s="13">
        <f aca="true" t="shared" si="6" ref="D53:I53">C54</f>
        <v>-22.900000000000002</v>
      </c>
      <c r="E53" s="13">
        <f t="shared" si="6"/>
        <v>-22</v>
      </c>
      <c r="F53" s="13">
        <f t="shared" si="6"/>
        <v>-20.43</v>
      </c>
      <c r="G53" s="13">
        <f t="shared" si="6"/>
        <v>-19.5</v>
      </c>
      <c r="H53" s="13">
        <f t="shared" si="6"/>
        <v>-13.450000000000001</v>
      </c>
      <c r="I53" s="13">
        <f t="shared" si="6"/>
        <v>-7.09</v>
      </c>
    </row>
    <row r="54" spans="1:9" ht="12.75" customHeight="1">
      <c r="A54" s="4"/>
      <c r="B54" s="14" t="s">
        <v>73</v>
      </c>
      <c r="C54" s="13">
        <f>C53+C39</f>
        <v>-22.900000000000002</v>
      </c>
      <c r="D54" s="13">
        <f aca="true" t="shared" si="7" ref="D54:I54">D39-D40+D53</f>
        <v>-22</v>
      </c>
      <c r="E54" s="13">
        <f t="shared" si="7"/>
        <v>-20.43</v>
      </c>
      <c r="F54" s="13">
        <f t="shared" si="7"/>
        <v>-19.5</v>
      </c>
      <c r="G54" s="13">
        <f t="shared" si="7"/>
        <v>-13.450000000000001</v>
      </c>
      <c r="H54" s="13">
        <f t="shared" si="7"/>
        <v>-7.09</v>
      </c>
      <c r="I54" s="13">
        <f t="shared" si="7"/>
        <v>-0.41999999999999815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45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J54"/>
  <sheetViews>
    <sheetView view="pageBreakPreview" zoomScale="60" workbookViewId="0" topLeftCell="A1">
      <selection activeCell="C22" sqref="C22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10" ht="12.75">
      <c r="A1" s="1"/>
      <c r="B1" s="2" t="s">
        <v>0</v>
      </c>
      <c r="C1" s="36" t="s">
        <v>111</v>
      </c>
      <c r="D1" s="36"/>
      <c r="E1" s="36"/>
      <c r="F1" s="36"/>
      <c r="G1" s="36"/>
      <c r="H1" s="36"/>
      <c r="I1" s="36"/>
      <c r="J1" s="14"/>
    </row>
    <row r="2" spans="1:10" ht="12.75">
      <c r="A2" s="1"/>
      <c r="B2" s="2" t="s">
        <v>2</v>
      </c>
      <c r="C2" s="36" t="s">
        <v>112</v>
      </c>
      <c r="D2" s="36"/>
      <c r="E2" s="36"/>
      <c r="F2" s="36"/>
      <c r="G2" s="36"/>
      <c r="H2" s="36"/>
      <c r="I2" s="36"/>
      <c r="J2" s="14"/>
    </row>
    <row r="3" spans="1:10" ht="12.75">
      <c r="A3" s="1"/>
      <c r="B3" s="2" t="s">
        <v>4</v>
      </c>
      <c r="C3" s="36" t="s">
        <v>113</v>
      </c>
      <c r="D3" s="36"/>
      <c r="E3" s="36"/>
      <c r="F3" s="36"/>
      <c r="G3" s="36"/>
      <c r="H3" s="36"/>
      <c r="I3" s="36"/>
      <c r="J3" s="14"/>
    </row>
    <row r="4" spans="1:10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  <c r="J4" s="14"/>
    </row>
    <row r="5" spans="1:10" s="8" customFormat="1" ht="15" customHeight="1">
      <c r="A5" s="5"/>
      <c r="B5" s="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5"/>
    </row>
    <row r="6" spans="1:10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5"/>
    </row>
    <row r="7" spans="1:10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  <c r="J7" s="14"/>
    </row>
    <row r="8" spans="1:10" ht="12.75" customHeight="1">
      <c r="A8" s="4"/>
      <c r="B8" s="14" t="s">
        <v>17</v>
      </c>
      <c r="C8" s="15">
        <v>0.25</v>
      </c>
      <c r="D8" s="15">
        <v>0.25</v>
      </c>
      <c r="E8" s="15">
        <v>0.25</v>
      </c>
      <c r="F8" s="15">
        <v>0.25</v>
      </c>
      <c r="G8" s="15">
        <v>0.5</v>
      </c>
      <c r="H8" s="15">
        <v>0.5</v>
      </c>
      <c r="I8" s="15">
        <v>0.5</v>
      </c>
      <c r="J8" s="14"/>
    </row>
    <row r="9" spans="1:10" ht="12.75" customHeight="1">
      <c r="A9" s="4"/>
      <c r="B9" s="14" t="s">
        <v>18</v>
      </c>
      <c r="C9" s="15">
        <v>0.17</v>
      </c>
      <c r="D9" s="15">
        <v>0.17</v>
      </c>
      <c r="E9" s="15">
        <v>0.17</v>
      </c>
      <c r="F9" s="15">
        <v>0.17</v>
      </c>
      <c r="G9" s="15">
        <v>0.17</v>
      </c>
      <c r="H9" s="15">
        <v>0.17</v>
      </c>
      <c r="I9" s="15">
        <v>0.17</v>
      </c>
      <c r="J9" s="14"/>
    </row>
    <row r="10" spans="1:10" ht="12.75" customHeight="1">
      <c r="A10" s="4"/>
      <c r="B10" s="14" t="s">
        <v>19</v>
      </c>
      <c r="C10" s="15">
        <v>0.02</v>
      </c>
      <c r="D10" s="15">
        <v>0.02</v>
      </c>
      <c r="E10" s="15">
        <v>0.02</v>
      </c>
      <c r="F10" s="15">
        <v>0.02</v>
      </c>
      <c r="G10" s="15">
        <v>0.02</v>
      </c>
      <c r="H10" s="15">
        <v>0.02</v>
      </c>
      <c r="I10" s="15">
        <v>0.02</v>
      </c>
      <c r="J10" s="14"/>
    </row>
    <row r="11" spans="1:10" ht="12.75" customHeight="1">
      <c r="A11" s="4"/>
      <c r="B11" s="16" t="s">
        <v>21</v>
      </c>
      <c r="C11" s="15">
        <v>0.43</v>
      </c>
      <c r="D11" s="13">
        <v>0.43</v>
      </c>
      <c r="E11" s="13">
        <v>0.52</v>
      </c>
      <c r="F11" s="13">
        <v>0.6</v>
      </c>
      <c r="G11" s="13">
        <v>0.65</v>
      </c>
      <c r="H11" s="13">
        <v>0.71</v>
      </c>
      <c r="I11" s="13">
        <v>0.78</v>
      </c>
      <c r="J11" s="14"/>
    </row>
    <row r="12" spans="1:10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  <c r="J12" s="14"/>
    </row>
    <row r="13" spans="1:10" ht="12.75" customHeight="1">
      <c r="A13" s="4"/>
      <c r="B13" s="14" t="s">
        <v>24</v>
      </c>
      <c r="C13" s="15">
        <v>0.17</v>
      </c>
      <c r="D13" s="15">
        <v>0.17</v>
      </c>
      <c r="E13" s="15">
        <v>0.17</v>
      </c>
      <c r="F13" s="15">
        <v>0.17</v>
      </c>
      <c r="G13" s="15">
        <v>0.17</v>
      </c>
      <c r="H13" s="15">
        <v>0.17</v>
      </c>
      <c r="I13" s="15">
        <v>0.17</v>
      </c>
      <c r="J13" s="14"/>
    </row>
    <row r="14" spans="1:10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/>
    </row>
    <row r="15" spans="1:10" ht="12.75" customHeight="1">
      <c r="A15" s="4"/>
      <c r="B15" s="16" t="s">
        <v>26</v>
      </c>
      <c r="C15" s="13">
        <f aca="true" t="shared" si="0" ref="C15:I15">C11</f>
        <v>0.43</v>
      </c>
      <c r="D15" s="13">
        <f t="shared" si="0"/>
        <v>0.43</v>
      </c>
      <c r="E15" s="13">
        <f t="shared" si="0"/>
        <v>0.52</v>
      </c>
      <c r="F15" s="13">
        <f t="shared" si="0"/>
        <v>0.6</v>
      </c>
      <c r="G15" s="13">
        <f t="shared" si="0"/>
        <v>0.65</v>
      </c>
      <c r="H15" s="13">
        <f t="shared" si="0"/>
        <v>0.71</v>
      </c>
      <c r="I15" s="13">
        <f t="shared" si="0"/>
        <v>0.78</v>
      </c>
      <c r="J15" s="14"/>
    </row>
    <row r="16" spans="1:10" ht="12.75" customHeight="1">
      <c r="A16" s="11" t="s">
        <v>27</v>
      </c>
      <c r="B16" s="17" t="s">
        <v>28</v>
      </c>
      <c r="C16" s="15"/>
      <c r="D16" s="13"/>
      <c r="E16" s="13"/>
      <c r="F16" s="13"/>
      <c r="G16" s="13"/>
      <c r="H16" s="13"/>
      <c r="I16" s="13"/>
      <c r="J16" s="14"/>
    </row>
    <row r="17" spans="1:10" ht="12.75" customHeight="1">
      <c r="A17" s="11" t="s">
        <v>29</v>
      </c>
      <c r="B17" s="17" t="s">
        <v>30</v>
      </c>
      <c r="C17" s="15">
        <f aca="true" t="shared" si="1" ref="C17:I17">C10</f>
        <v>0.02</v>
      </c>
      <c r="D17" s="13">
        <f t="shared" si="1"/>
        <v>0.02</v>
      </c>
      <c r="E17" s="13">
        <f t="shared" si="1"/>
        <v>0.02</v>
      </c>
      <c r="F17" s="13">
        <f t="shared" si="1"/>
        <v>0.02</v>
      </c>
      <c r="G17" s="13">
        <f t="shared" si="1"/>
        <v>0.02</v>
      </c>
      <c r="H17" s="13">
        <f t="shared" si="1"/>
        <v>0.02</v>
      </c>
      <c r="I17" s="13">
        <f t="shared" si="1"/>
        <v>0.02</v>
      </c>
      <c r="J17" s="14"/>
    </row>
    <row r="18" spans="1:10" ht="12.75" customHeight="1">
      <c r="A18" s="11" t="s">
        <v>31</v>
      </c>
      <c r="B18" s="17" t="s">
        <v>32</v>
      </c>
      <c r="C18" s="15">
        <v>0.08</v>
      </c>
      <c r="D18" s="13">
        <v>0.08</v>
      </c>
      <c r="E18" s="13">
        <v>0.13</v>
      </c>
      <c r="F18" s="13">
        <v>0.12</v>
      </c>
      <c r="G18" s="13">
        <v>0.11</v>
      </c>
      <c r="H18" s="13">
        <v>0.1</v>
      </c>
      <c r="I18" s="13">
        <v>0.09</v>
      </c>
      <c r="J18" s="14" t="s">
        <v>91</v>
      </c>
    </row>
    <row r="19" spans="1:10" ht="12.75" customHeight="1">
      <c r="A19" s="11" t="s">
        <v>33</v>
      </c>
      <c r="B19" s="17" t="s">
        <v>34</v>
      </c>
      <c r="C19" s="15">
        <v>1.05</v>
      </c>
      <c r="D19" s="13">
        <v>1.14</v>
      </c>
      <c r="E19" s="13">
        <v>1.19</v>
      </c>
      <c r="F19" s="13">
        <v>1.3</v>
      </c>
      <c r="G19" s="13">
        <v>1.2</v>
      </c>
      <c r="H19" s="13">
        <v>1.32</v>
      </c>
      <c r="I19" s="13">
        <v>1.45</v>
      </c>
      <c r="J19" s="14"/>
    </row>
    <row r="20" spans="1:10" ht="12.75" customHeight="1">
      <c r="A20" s="11" t="s">
        <v>35</v>
      </c>
      <c r="B20" s="17" t="s">
        <v>36</v>
      </c>
      <c r="C20" s="15"/>
      <c r="D20" s="13"/>
      <c r="E20" s="13"/>
      <c r="F20" s="13"/>
      <c r="G20" s="13"/>
      <c r="H20" s="13"/>
      <c r="I20" s="13"/>
      <c r="J20" s="14"/>
    </row>
    <row r="21" spans="1:10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  <c r="J21" s="14"/>
    </row>
    <row r="22" spans="1:10" ht="12.75" customHeight="1">
      <c r="A22" s="4"/>
      <c r="B22" s="14" t="s">
        <v>39</v>
      </c>
      <c r="C22" s="15">
        <v>0</v>
      </c>
      <c r="D22" s="13">
        <v>2.36</v>
      </c>
      <c r="E22" s="13">
        <v>3.04</v>
      </c>
      <c r="F22" s="13">
        <v>2.69</v>
      </c>
      <c r="G22" s="13">
        <v>2.85</v>
      </c>
      <c r="H22" s="13">
        <v>3.14</v>
      </c>
      <c r="I22" s="13">
        <v>3.46</v>
      </c>
      <c r="J22" s="14"/>
    </row>
    <row r="23" spans="1:10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4"/>
    </row>
    <row r="24" spans="1:10" ht="12.75" customHeight="1">
      <c r="A24" s="4"/>
      <c r="B24" s="14" t="s">
        <v>41</v>
      </c>
      <c r="C24" s="15">
        <v>0.3</v>
      </c>
      <c r="D24" s="13">
        <v>0.33</v>
      </c>
      <c r="E24" s="13">
        <v>0.38</v>
      </c>
      <c r="F24" s="13">
        <v>0.35</v>
      </c>
      <c r="G24" s="13">
        <v>0.44</v>
      </c>
      <c r="H24" s="13">
        <v>0.48</v>
      </c>
      <c r="I24" s="13">
        <v>0.53</v>
      </c>
      <c r="J24" s="14"/>
    </row>
    <row r="25" spans="1:10" ht="12.75" customHeight="1">
      <c r="A25" s="11" t="s">
        <v>42</v>
      </c>
      <c r="B25" s="17" t="s">
        <v>43</v>
      </c>
      <c r="C25" s="15">
        <v>3.41</v>
      </c>
      <c r="D25" s="13">
        <v>2.6</v>
      </c>
      <c r="E25" s="13">
        <v>3.32</v>
      </c>
      <c r="F25" s="13">
        <v>2.95</v>
      </c>
      <c r="G25" s="13">
        <v>3.22</v>
      </c>
      <c r="H25" s="13">
        <v>3.54</v>
      </c>
      <c r="I25" s="13">
        <v>3.9</v>
      </c>
      <c r="J25" s="14"/>
    </row>
    <row r="26" spans="1:10" ht="12.75" customHeight="1">
      <c r="A26" s="11" t="s">
        <v>44</v>
      </c>
      <c r="B26" s="17" t="s">
        <v>45</v>
      </c>
      <c r="C26" s="13">
        <f aca="true" t="shared" si="2" ref="C26:I26">(C22+C24)-C25</f>
        <v>-3.1100000000000003</v>
      </c>
      <c r="D26" s="13">
        <f t="shared" si="2"/>
        <v>0.08999999999999986</v>
      </c>
      <c r="E26" s="13">
        <f t="shared" si="2"/>
        <v>0.10000000000000009</v>
      </c>
      <c r="F26" s="13">
        <f t="shared" si="2"/>
        <v>0.08999999999999986</v>
      </c>
      <c r="G26" s="13">
        <f t="shared" si="2"/>
        <v>0.06999999999999984</v>
      </c>
      <c r="H26" s="13">
        <f t="shared" si="2"/>
        <v>0.08000000000000007</v>
      </c>
      <c r="I26" s="13">
        <f t="shared" si="2"/>
        <v>0.0900000000000003</v>
      </c>
      <c r="J26" s="14"/>
    </row>
    <row r="27" spans="1:10" ht="12.75" customHeight="1">
      <c r="A27" s="11" t="s">
        <v>46</v>
      </c>
      <c r="B27" s="17" t="s">
        <v>47</v>
      </c>
      <c r="C27" s="13">
        <f aca="true" t="shared" si="3" ref="C27:I27">SUM(C28:C34)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4"/>
    </row>
    <row r="28" spans="1:10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4"/>
    </row>
    <row r="29" spans="1:10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4"/>
    </row>
    <row r="30" spans="1:10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/>
    </row>
    <row r="31" spans="1:10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4"/>
    </row>
    <row r="32" spans="1:10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4"/>
    </row>
    <row r="33" spans="1:10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4"/>
    </row>
    <row r="34" spans="1:10" ht="12.75" customHeight="1">
      <c r="A34" s="4"/>
      <c r="B34" s="18" t="s">
        <v>51</v>
      </c>
      <c r="C34" s="15"/>
      <c r="D34" s="13"/>
      <c r="E34" s="13"/>
      <c r="F34" s="13"/>
      <c r="G34" s="13"/>
      <c r="H34" s="13"/>
      <c r="I34" s="13"/>
      <c r="J34" s="14"/>
    </row>
    <row r="35" spans="1:10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  <c r="J35" s="14"/>
    </row>
    <row r="36" spans="1:10" ht="12.75" customHeight="1">
      <c r="A36" s="4"/>
      <c r="B36" s="14" t="s">
        <v>54</v>
      </c>
      <c r="C36" s="15">
        <v>0.05</v>
      </c>
      <c r="D36" s="13">
        <v>0.09</v>
      </c>
      <c r="E36" s="13">
        <v>0.01</v>
      </c>
      <c r="F36" s="13">
        <v>0.01</v>
      </c>
      <c r="G36" s="13">
        <v>0.02</v>
      </c>
      <c r="H36" s="13">
        <v>0.02</v>
      </c>
      <c r="I36" s="13">
        <v>0.02</v>
      </c>
      <c r="J36" s="14"/>
    </row>
    <row r="37" spans="1:10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4"/>
    </row>
    <row r="38" spans="1:10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4"/>
    </row>
    <row r="39" spans="1:10" ht="12.75" customHeight="1">
      <c r="A39" s="11" t="s">
        <v>58</v>
      </c>
      <c r="B39" s="12" t="s">
        <v>59</v>
      </c>
      <c r="C39" s="13">
        <f aca="true" t="shared" si="4" ref="C39:I39">C26-C29-C36-C37</f>
        <v>-3.16</v>
      </c>
      <c r="D39" s="13">
        <f t="shared" si="4"/>
        <v>-1.3877787807814457E-16</v>
      </c>
      <c r="E39" s="13">
        <f t="shared" si="4"/>
        <v>0.0900000000000001</v>
      </c>
      <c r="F39" s="13">
        <f t="shared" si="4"/>
        <v>0.07999999999999986</v>
      </c>
      <c r="G39" s="13">
        <f t="shared" si="4"/>
        <v>0.049999999999999836</v>
      </c>
      <c r="H39" s="13">
        <f t="shared" si="4"/>
        <v>0.06000000000000007</v>
      </c>
      <c r="I39" s="13">
        <f t="shared" si="4"/>
        <v>0.0700000000000003</v>
      </c>
      <c r="J39" s="14"/>
    </row>
    <row r="40" spans="1:10" ht="12.75" customHeight="1">
      <c r="A40" s="11" t="s">
        <v>60</v>
      </c>
      <c r="B40" s="17" t="s">
        <v>61</v>
      </c>
      <c r="C40" s="13"/>
      <c r="D40" s="13"/>
      <c r="E40" s="13"/>
      <c r="F40" s="13"/>
      <c r="G40" s="13"/>
      <c r="H40" s="13"/>
      <c r="I40" s="13"/>
      <c r="J40" s="14"/>
    </row>
    <row r="41" spans="1:10" ht="12.75" customHeight="1">
      <c r="A41" s="4"/>
      <c r="B41" s="16" t="s">
        <v>62</v>
      </c>
      <c r="C41" s="15">
        <v>0.02</v>
      </c>
      <c r="D41" s="15">
        <v>0.02</v>
      </c>
      <c r="E41" s="15">
        <v>0.02</v>
      </c>
      <c r="F41" s="15">
        <v>0.02</v>
      </c>
      <c r="G41" s="15">
        <v>0.02</v>
      </c>
      <c r="H41" s="15">
        <v>0.02</v>
      </c>
      <c r="I41" s="15">
        <v>0.02</v>
      </c>
      <c r="J41" s="14"/>
    </row>
    <row r="42" spans="1:10" ht="12.75" customHeight="1">
      <c r="A42" s="4"/>
      <c r="B42" s="14" t="s">
        <v>50</v>
      </c>
      <c r="C42" s="15">
        <v>0.02</v>
      </c>
      <c r="D42" s="15">
        <v>0.02</v>
      </c>
      <c r="E42" s="15">
        <v>0.02</v>
      </c>
      <c r="F42" s="15">
        <v>0.02</v>
      </c>
      <c r="G42" s="15">
        <v>0.02</v>
      </c>
      <c r="H42" s="15">
        <v>0.02</v>
      </c>
      <c r="I42" s="15">
        <v>0.02</v>
      </c>
      <c r="J42" s="14"/>
    </row>
    <row r="43" spans="1:10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4"/>
    </row>
    <row r="44" spans="1:10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4"/>
    </row>
    <row r="45" spans="1:10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4"/>
    </row>
    <row r="46" spans="1:10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/>
    </row>
    <row r="47" spans="1:10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  <c r="J47" s="14"/>
    </row>
    <row r="48" spans="1:10" ht="12.75" customHeight="1">
      <c r="A48" s="4"/>
      <c r="B48" s="16" t="s">
        <v>66</v>
      </c>
      <c r="C48" s="15">
        <v>0.03</v>
      </c>
      <c r="D48" s="13">
        <v>0</v>
      </c>
      <c r="E48" s="13">
        <v>0</v>
      </c>
      <c r="F48" s="13">
        <v>0</v>
      </c>
      <c r="G48" s="13">
        <v>0.04</v>
      </c>
      <c r="H48" s="13">
        <v>0</v>
      </c>
      <c r="I48" s="13">
        <v>0</v>
      </c>
      <c r="J48" s="14"/>
    </row>
    <row r="49" spans="1:10" ht="12.75" customHeight="1">
      <c r="A49" s="4"/>
      <c r="B49" s="16" t="s">
        <v>67</v>
      </c>
      <c r="C49" s="13">
        <f aca="true" t="shared" si="5" ref="C49:I50">C9</f>
        <v>0.17</v>
      </c>
      <c r="D49" s="13">
        <f t="shared" si="5"/>
        <v>0.17</v>
      </c>
      <c r="E49" s="13">
        <f t="shared" si="5"/>
        <v>0.17</v>
      </c>
      <c r="F49" s="13">
        <f t="shared" si="5"/>
        <v>0.17</v>
      </c>
      <c r="G49" s="13">
        <f t="shared" si="5"/>
        <v>0.17</v>
      </c>
      <c r="H49" s="13">
        <f t="shared" si="5"/>
        <v>0.17</v>
      </c>
      <c r="I49" s="13">
        <f t="shared" si="5"/>
        <v>0.17</v>
      </c>
      <c r="J49" s="14"/>
    </row>
    <row r="50" spans="1:10" ht="12.75" customHeight="1">
      <c r="A50" s="4"/>
      <c r="B50" s="14" t="s">
        <v>68</v>
      </c>
      <c r="C50" s="13">
        <f t="shared" si="5"/>
        <v>0.02</v>
      </c>
      <c r="D50" s="13">
        <f t="shared" si="5"/>
        <v>0.02</v>
      </c>
      <c r="E50" s="13">
        <f t="shared" si="5"/>
        <v>0.02</v>
      </c>
      <c r="F50" s="13">
        <f t="shared" si="5"/>
        <v>0.02</v>
      </c>
      <c r="G50" s="13">
        <f t="shared" si="5"/>
        <v>0.02</v>
      </c>
      <c r="H50" s="13">
        <f t="shared" si="5"/>
        <v>0.02</v>
      </c>
      <c r="I50" s="13">
        <f t="shared" si="5"/>
        <v>0.02</v>
      </c>
      <c r="J50" s="14"/>
    </row>
    <row r="51" spans="1:10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4"/>
    </row>
    <row r="52" spans="1:10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  <c r="J52" s="14"/>
    </row>
    <row r="53" spans="1:10" ht="12.75" customHeight="1">
      <c r="A53" s="4"/>
      <c r="B53" s="14" t="s">
        <v>72</v>
      </c>
      <c r="C53" s="15">
        <v>0.34</v>
      </c>
      <c r="D53" s="13">
        <f aca="true" t="shared" si="6" ref="D53:I53">C54</f>
        <v>-2.8200000000000003</v>
      </c>
      <c r="E53" s="13">
        <f t="shared" si="6"/>
        <v>-2.8200000000000003</v>
      </c>
      <c r="F53" s="13">
        <f t="shared" si="6"/>
        <v>-2.73</v>
      </c>
      <c r="G53" s="13">
        <f t="shared" si="6"/>
        <v>-2.65</v>
      </c>
      <c r="H53" s="13">
        <f t="shared" si="6"/>
        <v>-2.6</v>
      </c>
      <c r="I53" s="13">
        <f t="shared" si="6"/>
        <v>-2.54</v>
      </c>
      <c r="J53" s="14"/>
    </row>
    <row r="54" spans="1:10" ht="12.75" customHeight="1">
      <c r="A54" s="4"/>
      <c r="B54" s="14" t="s">
        <v>73</v>
      </c>
      <c r="C54" s="13">
        <f>C53+C39</f>
        <v>-2.8200000000000003</v>
      </c>
      <c r="D54" s="13">
        <f aca="true" t="shared" si="7" ref="D54:I54">D39-D40+D53</f>
        <v>-2.8200000000000003</v>
      </c>
      <c r="E54" s="13">
        <f t="shared" si="7"/>
        <v>-2.73</v>
      </c>
      <c r="F54" s="13">
        <f t="shared" si="7"/>
        <v>-2.65</v>
      </c>
      <c r="G54" s="13">
        <f t="shared" si="7"/>
        <v>-2.6</v>
      </c>
      <c r="H54" s="13">
        <f t="shared" si="7"/>
        <v>-2.54</v>
      </c>
      <c r="I54" s="13">
        <f t="shared" si="7"/>
        <v>-2.4699999999999998</v>
      </c>
      <c r="J54" s="14"/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47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J57"/>
  <sheetViews>
    <sheetView view="pageBreakPreview" zoomScale="60" workbookViewId="0" topLeftCell="A1">
      <selection activeCell="K67" sqref="K67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114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115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113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</row>
    <row r="6" spans="1:9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4</v>
      </c>
      <c r="D8" s="15">
        <v>4</v>
      </c>
      <c r="E8" s="15"/>
      <c r="F8" s="15"/>
      <c r="G8" s="15"/>
      <c r="H8" s="15"/>
      <c r="I8" s="15"/>
    </row>
    <row r="9" spans="1:9" ht="12.75" customHeight="1">
      <c r="A9" s="4"/>
      <c r="B9" s="14" t="s">
        <v>18</v>
      </c>
      <c r="C9" s="15">
        <v>1.11</v>
      </c>
      <c r="D9" s="15">
        <v>1.11</v>
      </c>
      <c r="E9" s="15"/>
      <c r="F9" s="15"/>
      <c r="G9" s="15"/>
      <c r="H9" s="15"/>
      <c r="I9" s="15"/>
    </row>
    <row r="10" spans="1:9" ht="12.75" customHeight="1">
      <c r="A10" s="4"/>
      <c r="B10" s="14" t="s">
        <v>19</v>
      </c>
      <c r="C10" s="15"/>
      <c r="D10" s="13"/>
      <c r="E10" s="13"/>
      <c r="F10" s="13"/>
      <c r="G10" s="13"/>
      <c r="H10" s="13"/>
      <c r="I10" s="13"/>
    </row>
    <row r="11" spans="1:9" ht="12.75" customHeight="1">
      <c r="A11" s="4"/>
      <c r="B11" s="16" t="s">
        <v>21</v>
      </c>
      <c r="C11" s="15">
        <v>4.22</v>
      </c>
      <c r="D11" s="13">
        <v>6.24</v>
      </c>
      <c r="E11" s="13"/>
      <c r="F11" s="13"/>
      <c r="G11" s="13"/>
      <c r="H11" s="13"/>
      <c r="I11" s="13"/>
    </row>
    <row r="12" spans="1:9" ht="12.75" customHeight="1">
      <c r="A12" s="11" t="s">
        <v>22</v>
      </c>
      <c r="B12" s="12" t="s">
        <v>23</v>
      </c>
      <c r="C12" s="13"/>
      <c r="D12" s="13"/>
      <c r="E12" s="13">
        <f>SUM(E13:E15)</f>
        <v>0</v>
      </c>
      <c r="F12" s="13">
        <f>SUM(F13:F15)</f>
        <v>0</v>
      </c>
      <c r="G12" s="13">
        <f>SUM(G13:G15)</f>
        <v>0</v>
      </c>
      <c r="H12" s="13">
        <f>SUM(H13:H15)</f>
        <v>0</v>
      </c>
      <c r="I12" s="13">
        <f>SUM(I13:I15)</f>
        <v>0</v>
      </c>
    </row>
    <row r="13" spans="1:9" ht="12.75" customHeight="1">
      <c r="A13" s="4"/>
      <c r="B13" s="14" t="s">
        <v>24</v>
      </c>
      <c r="C13" s="15">
        <v>1.11</v>
      </c>
      <c r="D13" s="15">
        <v>1.11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/>
      <c r="D15" s="13"/>
      <c r="E15" s="13">
        <f>E11</f>
        <v>0</v>
      </c>
      <c r="F15" s="13">
        <f>F11</f>
        <v>0</v>
      </c>
      <c r="G15" s="13">
        <f>G11</f>
        <v>0</v>
      </c>
      <c r="H15" s="13">
        <f>H11</f>
        <v>0</v>
      </c>
      <c r="I15" s="13">
        <f>I11</f>
        <v>0</v>
      </c>
    </row>
    <row r="16" spans="1:9" ht="12.75" customHeight="1">
      <c r="A16" s="11" t="s">
        <v>27</v>
      </c>
      <c r="B16" s="17" t="s">
        <v>28</v>
      </c>
      <c r="C16" s="15"/>
      <c r="D16" s="13"/>
      <c r="E16" s="13"/>
      <c r="F16" s="13"/>
      <c r="G16" s="13"/>
      <c r="H16" s="13"/>
      <c r="I16" s="13"/>
    </row>
    <row r="17" spans="1:9" ht="12.75" customHeight="1">
      <c r="A17" s="11" t="s">
        <v>29</v>
      </c>
      <c r="B17" s="17" t="s">
        <v>30</v>
      </c>
      <c r="C17" s="15">
        <f aca="true" t="shared" si="0" ref="C17:I17">C10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</row>
    <row r="18" spans="1:9" ht="12.75" customHeight="1">
      <c r="A18" s="11" t="s">
        <v>31</v>
      </c>
      <c r="B18" s="17" t="s">
        <v>32</v>
      </c>
      <c r="C18" s="15">
        <v>0.53</v>
      </c>
      <c r="D18" s="13">
        <v>0.59</v>
      </c>
      <c r="E18" s="13"/>
      <c r="F18" s="13"/>
      <c r="G18" s="13"/>
      <c r="H18" s="13"/>
      <c r="I18" s="13"/>
    </row>
    <row r="19" spans="1:9" ht="12.75" customHeight="1">
      <c r="A19" s="11" t="s">
        <v>33</v>
      </c>
      <c r="B19" s="17" t="s">
        <v>34</v>
      </c>
      <c r="C19" s="15">
        <v>2.93</v>
      </c>
      <c r="D19" s="13">
        <v>3.4</v>
      </c>
      <c r="E19" s="13"/>
      <c r="F19" s="13"/>
      <c r="G19" s="13"/>
      <c r="H19" s="13"/>
      <c r="I19" s="13"/>
    </row>
    <row r="20" spans="1:9" ht="12.75" customHeight="1">
      <c r="A20" s="11" t="s">
        <v>35</v>
      </c>
      <c r="B20" s="17" t="s">
        <v>36</v>
      </c>
      <c r="C20" s="15"/>
      <c r="D20" s="13"/>
      <c r="E20" s="13"/>
      <c r="F20" s="13"/>
      <c r="G20" s="13"/>
      <c r="H20" s="13"/>
      <c r="I20" s="13"/>
    </row>
    <row r="21" spans="1:9" ht="12.75" customHeight="1">
      <c r="A21" s="11" t="s">
        <v>37</v>
      </c>
      <c r="B21" s="12" t="s">
        <v>38</v>
      </c>
      <c r="C21" s="13"/>
      <c r="D21" s="13"/>
      <c r="E21" s="13">
        <f>SUM(E22:E24)</f>
        <v>0</v>
      </c>
      <c r="F21" s="13">
        <f>SUM(F22:F24)</f>
        <v>0</v>
      </c>
      <c r="G21" s="13">
        <f>SUM(G22:G24)</f>
        <v>0</v>
      </c>
      <c r="H21" s="13">
        <f>SUM(H22:H24)</f>
        <v>0</v>
      </c>
      <c r="I21" s="13">
        <f>SUM(I22:I24)</f>
        <v>0</v>
      </c>
    </row>
    <row r="22" spans="1:9" ht="12.75" customHeight="1">
      <c r="A22" s="4"/>
      <c r="B22" s="14" t="s">
        <v>39</v>
      </c>
      <c r="C22" s="15"/>
      <c r="D22" s="13">
        <v>12.46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ht="12.75" customHeight="1">
      <c r="A23" s="4"/>
      <c r="B23" s="14" t="s">
        <v>40</v>
      </c>
      <c r="C23" s="15">
        <v>0.17</v>
      </c>
      <c r="D23" s="13">
        <v>0.75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2.09</v>
      </c>
      <c r="D24" s="13">
        <v>2.95</v>
      </c>
      <c r="E24" s="13"/>
      <c r="F24" s="13"/>
      <c r="G24" s="13"/>
      <c r="H24" s="13"/>
      <c r="I24" s="13"/>
    </row>
    <row r="25" spans="1:9" ht="12.75" customHeight="1">
      <c r="A25" s="11" t="s">
        <v>42</v>
      </c>
      <c r="B25" s="17" t="s">
        <v>43</v>
      </c>
      <c r="C25" s="15">
        <v>17.91</v>
      </c>
      <c r="D25" s="13">
        <v>14.08</v>
      </c>
      <c r="E25" s="13"/>
      <c r="F25" s="13"/>
      <c r="G25" s="13"/>
      <c r="H25" s="13"/>
      <c r="I25" s="13"/>
    </row>
    <row r="26" spans="1:9" ht="12.75" customHeight="1">
      <c r="A26" s="11" t="s">
        <v>44</v>
      </c>
      <c r="B26" s="17" t="s">
        <v>45</v>
      </c>
      <c r="C26" s="13">
        <f aca="true" t="shared" si="1" ref="C26:I26">(C22+C24+C23)-C25</f>
        <v>-15.65</v>
      </c>
      <c r="D26" s="13">
        <f t="shared" si="1"/>
        <v>2.08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</row>
    <row r="27" spans="1:10" ht="12.75" customHeight="1">
      <c r="A27" s="11" t="s">
        <v>46</v>
      </c>
      <c r="B27" s="17" t="s">
        <v>47</v>
      </c>
      <c r="C27" s="13">
        <f aca="true" t="shared" si="2" ref="C27:I27">SUM(C28:C34)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4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>
        <f>SUM(E36:E37)</f>
        <v>0</v>
      </c>
      <c r="F35" s="13">
        <f>SUM(F36:F37)</f>
        <v>0</v>
      </c>
      <c r="G35" s="13">
        <f>SUM(G36:G37)</f>
        <v>0</v>
      </c>
      <c r="H35" s="13">
        <f>SUM(H36:H37)</f>
        <v>0</v>
      </c>
      <c r="I35" s="13">
        <f>SUM(I36:I37)</f>
        <v>0</v>
      </c>
    </row>
    <row r="36" spans="1:9" ht="12.75" customHeight="1">
      <c r="A36" s="4"/>
      <c r="B36" s="14" t="s">
        <v>54</v>
      </c>
      <c r="C36" s="15"/>
      <c r="D36" s="13"/>
      <c r="E36" s="13"/>
      <c r="F36" s="13"/>
      <c r="G36" s="13"/>
      <c r="H36" s="13"/>
      <c r="I36" s="13"/>
    </row>
    <row r="37" spans="1:9" ht="12.75" customHeight="1">
      <c r="A37" s="4"/>
      <c r="B37" s="16" t="s">
        <v>55</v>
      </c>
      <c r="C37" s="15">
        <v>0.5</v>
      </c>
      <c r="D37" s="13">
        <v>0.06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3" ref="C39:I39">C26-C29-C36-C37</f>
        <v>-16.15</v>
      </c>
      <c r="D39" s="13">
        <f t="shared" si="3"/>
        <v>2.02</v>
      </c>
      <c r="E39" s="13">
        <f t="shared" si="3"/>
        <v>0</v>
      </c>
      <c r="F39" s="13">
        <f t="shared" si="3"/>
        <v>0</v>
      </c>
      <c r="G39" s="13">
        <f t="shared" si="3"/>
        <v>0</v>
      </c>
      <c r="H39" s="13">
        <f t="shared" si="3"/>
        <v>0</v>
      </c>
      <c r="I39" s="13">
        <f t="shared" si="3"/>
        <v>0</v>
      </c>
    </row>
    <row r="40" spans="1:9" ht="12.75" customHeight="1">
      <c r="A40" s="11" t="s">
        <v>60</v>
      </c>
      <c r="B40" s="17" t="s">
        <v>61</v>
      </c>
      <c r="C40" s="13">
        <f aca="true" t="shared" si="4" ref="C40:I40">SUM(C41:C46)</f>
        <v>0</v>
      </c>
      <c r="D40" s="13">
        <f t="shared" si="4"/>
        <v>0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>
        <f>SUM(E48:E51)</f>
        <v>0</v>
      </c>
      <c r="F47" s="13">
        <f>SUM(F48:F51)</f>
        <v>0</v>
      </c>
      <c r="G47" s="13">
        <f>SUM(G48:G51)</f>
        <v>0</v>
      </c>
      <c r="H47" s="13">
        <f>SUM(H48:H51)</f>
        <v>0</v>
      </c>
      <c r="I47" s="13">
        <f>SUM(I48:I51)</f>
        <v>0</v>
      </c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5" ref="C49:I50">C9</f>
        <v>1.11</v>
      </c>
      <c r="D49" s="13">
        <f t="shared" si="5"/>
        <v>1.11</v>
      </c>
      <c r="E49" s="13">
        <f t="shared" si="5"/>
        <v>0</v>
      </c>
      <c r="F49" s="13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</row>
    <row r="50" spans="1:9" ht="12.75" customHeight="1">
      <c r="A50" s="4"/>
      <c r="B50" s="14" t="s">
        <v>68</v>
      </c>
      <c r="C50" s="13">
        <f t="shared" si="5"/>
        <v>0</v>
      </c>
      <c r="D50" s="13">
        <f t="shared" si="5"/>
        <v>0</v>
      </c>
      <c r="E50" s="13">
        <f t="shared" si="5"/>
        <v>0</v>
      </c>
      <c r="F50" s="13">
        <f t="shared" si="5"/>
        <v>0</v>
      </c>
      <c r="G50" s="13">
        <f t="shared" si="5"/>
        <v>0</v>
      </c>
      <c r="H50" s="13">
        <f t="shared" si="5"/>
        <v>0</v>
      </c>
      <c r="I50" s="13">
        <f t="shared" si="5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4.22</v>
      </c>
      <c r="D53" s="13">
        <f>C54</f>
        <v>-11.93</v>
      </c>
      <c r="E53" s="13">
        <v>0</v>
      </c>
      <c r="F53" s="13">
        <f>E54</f>
        <v>0</v>
      </c>
      <c r="G53" s="13">
        <f>F54</f>
        <v>0</v>
      </c>
      <c r="H53" s="13">
        <f>G54</f>
        <v>0</v>
      </c>
      <c r="I53" s="13">
        <f>H54</f>
        <v>0</v>
      </c>
    </row>
    <row r="54" spans="1:9" ht="12.75" customHeight="1">
      <c r="A54" s="4"/>
      <c r="B54" s="14" t="s">
        <v>73</v>
      </c>
      <c r="C54" s="13">
        <f>C53+C39</f>
        <v>-11.93</v>
      </c>
      <c r="D54" s="13">
        <f aca="true" t="shared" si="6" ref="D54:I54">D39-D40+D53</f>
        <v>-9.91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>
        <f t="shared" si="6"/>
        <v>0</v>
      </c>
    </row>
    <row r="55" ht="12.75" customHeight="1"/>
    <row r="56" ht="12.75">
      <c r="B56" s="3" t="s">
        <v>116</v>
      </c>
    </row>
    <row r="57" ht="12.75">
      <c r="B57" s="3" t="s">
        <v>117</v>
      </c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49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J56"/>
  <sheetViews>
    <sheetView tabSelected="1" view="pageBreakPreview" zoomScaleSheetLayoutView="100" workbookViewId="0" topLeftCell="A9">
      <selection activeCell="H23" sqref="H23"/>
    </sheetView>
  </sheetViews>
  <sheetFormatPr defaultColWidth="9.140625" defaultRowHeight="12.75"/>
  <cols>
    <col min="1" max="1" width="5.140625" style="32" customWidth="1"/>
    <col min="2" max="2" width="47.00390625" style="29" customWidth="1"/>
    <col min="3" max="9" width="9.7109375" style="33" customWidth="1"/>
    <col min="10" max="16384" width="9.140625" style="29" customWidth="1"/>
  </cols>
  <sheetData>
    <row r="1" spans="1:9" ht="12.75">
      <c r="A1" s="1"/>
      <c r="B1" s="2" t="s">
        <v>0</v>
      </c>
      <c r="C1" s="36" t="s">
        <v>118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119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120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30" customFormat="1" ht="15" customHeight="1">
      <c r="A5" s="5"/>
      <c r="B5" s="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</row>
    <row r="6" spans="1:9" s="30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0.12</v>
      </c>
      <c r="D8" s="15">
        <v>0.12</v>
      </c>
      <c r="E8" s="15">
        <v>0.12</v>
      </c>
      <c r="F8" s="15">
        <v>3</v>
      </c>
      <c r="G8" s="15">
        <v>3</v>
      </c>
      <c r="H8" s="15">
        <v>3</v>
      </c>
      <c r="I8" s="15">
        <v>3</v>
      </c>
    </row>
    <row r="9" spans="1:9" ht="12.75" customHeight="1">
      <c r="A9" s="4"/>
      <c r="B9" s="14" t="s">
        <v>18</v>
      </c>
      <c r="C9" s="15">
        <v>0.84</v>
      </c>
      <c r="D9" s="15">
        <v>0.98</v>
      </c>
      <c r="E9" s="15">
        <v>1.05</v>
      </c>
      <c r="F9" s="15">
        <v>1.07</v>
      </c>
      <c r="G9" s="15">
        <v>1.48</v>
      </c>
      <c r="H9" s="15">
        <v>1.49</v>
      </c>
      <c r="I9" s="15">
        <v>1.49</v>
      </c>
    </row>
    <row r="10" spans="1:9" ht="12.75" customHeight="1">
      <c r="A10" s="4"/>
      <c r="B10" s="14" t="s">
        <v>19</v>
      </c>
      <c r="C10" s="15">
        <v>0.17</v>
      </c>
      <c r="D10" s="13">
        <v>0.22</v>
      </c>
      <c r="E10" s="13">
        <v>0.17</v>
      </c>
      <c r="F10" s="13">
        <v>0.41</v>
      </c>
      <c r="G10" s="13">
        <v>0.41</v>
      </c>
      <c r="H10" s="13">
        <v>0.41</v>
      </c>
      <c r="I10" s="13">
        <v>0.41</v>
      </c>
    </row>
    <row r="11" spans="1:9" ht="12.75" customHeight="1">
      <c r="A11" s="4"/>
      <c r="B11" s="16" t="s">
        <v>21</v>
      </c>
      <c r="C11" s="15">
        <v>1.38</v>
      </c>
      <c r="D11" s="13">
        <v>2.75</v>
      </c>
      <c r="E11" s="13">
        <v>3.31</v>
      </c>
      <c r="F11" s="13">
        <v>4.49</v>
      </c>
      <c r="G11" s="13">
        <v>5.68</v>
      </c>
      <c r="H11" s="13">
        <v>6.17</v>
      </c>
      <c r="I11" s="13">
        <v>6.66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0.81</v>
      </c>
      <c r="D13" s="15">
        <v>0.95</v>
      </c>
      <c r="E13" s="15">
        <v>0.95</v>
      </c>
      <c r="F13" s="15">
        <v>0.95</v>
      </c>
      <c r="G13" s="15">
        <v>1.35</v>
      </c>
      <c r="H13" s="15">
        <v>1.35</v>
      </c>
      <c r="I13" s="15">
        <v>1.35</v>
      </c>
    </row>
    <row r="14" spans="1:9" ht="12.75" customHeight="1">
      <c r="A14" s="4"/>
      <c r="B14" s="14" t="s">
        <v>25</v>
      </c>
      <c r="C14" s="15">
        <v>0.03</v>
      </c>
      <c r="D14" s="13">
        <v>0.03</v>
      </c>
      <c r="E14" s="13">
        <v>0.1</v>
      </c>
      <c r="F14" s="13">
        <v>0.12</v>
      </c>
      <c r="G14" s="13">
        <v>0.13</v>
      </c>
      <c r="H14" s="13">
        <v>0.14</v>
      </c>
      <c r="I14" s="13">
        <v>0.14</v>
      </c>
    </row>
    <row r="15" spans="1:9" ht="12.75" customHeight="1">
      <c r="A15" s="4"/>
      <c r="B15" s="16" t="s">
        <v>26</v>
      </c>
      <c r="C15" s="13">
        <f aca="true" t="shared" si="0" ref="C15:I15">C11</f>
        <v>1.38</v>
      </c>
      <c r="D15" s="13">
        <f t="shared" si="0"/>
        <v>2.75</v>
      </c>
      <c r="E15" s="13">
        <f t="shared" si="0"/>
        <v>3.31</v>
      </c>
      <c r="F15" s="13">
        <f t="shared" si="0"/>
        <v>4.49</v>
      </c>
      <c r="G15" s="13">
        <f t="shared" si="0"/>
        <v>5.68</v>
      </c>
      <c r="H15" s="13">
        <f t="shared" si="0"/>
        <v>6.17</v>
      </c>
      <c r="I15" s="13">
        <f t="shared" si="0"/>
        <v>6.66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0.17</v>
      </c>
      <c r="D17" s="13">
        <f t="shared" si="1"/>
        <v>0.22</v>
      </c>
      <c r="E17" s="13">
        <f t="shared" si="1"/>
        <v>0.17</v>
      </c>
      <c r="F17" s="13">
        <f t="shared" si="1"/>
        <v>0.41</v>
      </c>
      <c r="G17" s="13">
        <f t="shared" si="1"/>
        <v>0.41</v>
      </c>
      <c r="H17" s="13">
        <f t="shared" si="1"/>
        <v>0.41</v>
      </c>
      <c r="I17" s="13">
        <f t="shared" si="1"/>
        <v>0.41</v>
      </c>
    </row>
    <row r="18" spans="1:9" ht="12.75" customHeight="1">
      <c r="A18" s="11" t="s">
        <v>31</v>
      </c>
      <c r="B18" s="17" t="s">
        <v>32</v>
      </c>
      <c r="C18" s="15">
        <v>0.15</v>
      </c>
      <c r="D18" s="13">
        <v>0.12</v>
      </c>
      <c r="E18" s="13">
        <v>0.23</v>
      </c>
      <c r="F18" s="13">
        <v>0.24</v>
      </c>
      <c r="G18" s="13">
        <v>0.2</v>
      </c>
      <c r="H18" s="13">
        <v>0.2</v>
      </c>
      <c r="I18" s="13">
        <v>0.2</v>
      </c>
    </row>
    <row r="19" spans="1:9" ht="12.75" customHeight="1">
      <c r="A19" s="11" t="s">
        <v>33</v>
      </c>
      <c r="B19" s="17" t="s">
        <v>34</v>
      </c>
      <c r="C19" s="15">
        <v>5.08</v>
      </c>
      <c r="D19" s="13">
        <v>7.08</v>
      </c>
      <c r="E19" s="13">
        <v>12.94</v>
      </c>
      <c r="F19" s="13">
        <v>12.81</v>
      </c>
      <c r="G19" s="13">
        <v>17.59</v>
      </c>
      <c r="H19" s="13">
        <v>18</v>
      </c>
      <c r="I19" s="13">
        <v>18.5</v>
      </c>
    </row>
    <row r="20" spans="1:9" ht="12.75" customHeight="1">
      <c r="A20" s="11" t="s">
        <v>35</v>
      </c>
      <c r="B20" s="17" t="s">
        <v>36</v>
      </c>
      <c r="C20" s="15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>
        <v>11.23</v>
      </c>
      <c r="D22" s="13">
        <v>26.41</v>
      </c>
      <c r="E22" s="13">
        <v>16.77</v>
      </c>
      <c r="F22" s="13">
        <v>28.44</v>
      </c>
      <c r="G22" s="13">
        <v>41.02</v>
      </c>
      <c r="H22" s="13">
        <v>40</v>
      </c>
      <c r="I22" s="13">
        <v>40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0.44</v>
      </c>
      <c r="D24" s="13">
        <v>1.01</v>
      </c>
      <c r="E24" s="13">
        <v>1.22</v>
      </c>
      <c r="F24" s="13">
        <v>0.23</v>
      </c>
      <c r="G24" s="13">
        <v>0.76</v>
      </c>
      <c r="H24" s="13">
        <v>1</v>
      </c>
      <c r="I24" s="13">
        <v>1</v>
      </c>
    </row>
    <row r="25" spans="1:9" ht="12.75" customHeight="1">
      <c r="A25" s="11" t="s">
        <v>42</v>
      </c>
      <c r="B25" s="17" t="s">
        <v>43</v>
      </c>
      <c r="C25" s="15">
        <v>11.81</v>
      </c>
      <c r="D25" s="13">
        <v>25.88</v>
      </c>
      <c r="E25" s="13">
        <v>17.26</v>
      </c>
      <c r="F25" s="13">
        <v>27.24</v>
      </c>
      <c r="G25" s="13">
        <v>40.27</v>
      </c>
      <c r="H25" s="13">
        <v>40</v>
      </c>
      <c r="I25" s="13">
        <v>40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(C22+C24+C23)-C25</f>
        <v>-0.14000000000000057</v>
      </c>
      <c r="D26" s="13">
        <f t="shared" si="2"/>
        <v>1.5400000000000027</v>
      </c>
      <c r="E26" s="13">
        <f t="shared" si="2"/>
        <v>0.7299999999999969</v>
      </c>
      <c r="F26" s="13">
        <f t="shared" si="2"/>
        <v>1.4300000000000033</v>
      </c>
      <c r="G26" s="13">
        <f t="shared" si="2"/>
        <v>1.509999999999998</v>
      </c>
      <c r="H26" s="13">
        <f t="shared" si="2"/>
        <v>1</v>
      </c>
      <c r="I26" s="13">
        <f t="shared" si="2"/>
        <v>1</v>
      </c>
    </row>
    <row r="27" spans="1:10" ht="12.75" customHeight="1">
      <c r="A27" s="11" t="s">
        <v>46</v>
      </c>
      <c r="B27" s="17" t="s">
        <v>47</v>
      </c>
      <c r="C27" s="13">
        <f aca="true" t="shared" si="3" ref="C27:I27">SUM(C28:C34)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31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0.02</v>
      </c>
      <c r="D36" s="13">
        <v>0.02</v>
      </c>
      <c r="E36" s="13">
        <v>0.02</v>
      </c>
      <c r="F36" s="13">
        <v>0.05</v>
      </c>
      <c r="G36" s="13">
        <v>0.05</v>
      </c>
      <c r="H36" s="13">
        <v>0.05</v>
      </c>
      <c r="I36" s="13">
        <v>0.05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121</v>
      </c>
      <c r="C38" s="15">
        <v>0</v>
      </c>
      <c r="D38" s="13">
        <v>0.15</v>
      </c>
      <c r="E38" s="13">
        <v>0.15</v>
      </c>
      <c r="F38" s="13">
        <v>0.2</v>
      </c>
      <c r="G38" s="13">
        <v>0.27</v>
      </c>
      <c r="H38" s="13">
        <v>0.46</v>
      </c>
      <c r="I38" s="13">
        <v>0.46</v>
      </c>
    </row>
    <row r="39" spans="1:9" ht="12.75" customHeight="1">
      <c r="A39" s="11" t="s">
        <v>58</v>
      </c>
      <c r="B39" s="12" t="s">
        <v>59</v>
      </c>
      <c r="C39" s="13">
        <f aca="true" t="shared" si="4" ref="C39:I39">C26-C29-C36-C37-C38</f>
        <v>-0.16000000000000056</v>
      </c>
      <c r="D39" s="13">
        <f t="shared" si="4"/>
        <v>1.3700000000000028</v>
      </c>
      <c r="E39" s="13">
        <f t="shared" si="4"/>
        <v>0.5599999999999968</v>
      </c>
      <c r="F39" s="13">
        <f t="shared" si="4"/>
        <v>1.1800000000000033</v>
      </c>
      <c r="G39" s="13">
        <f t="shared" si="4"/>
        <v>1.189999999999998</v>
      </c>
      <c r="H39" s="13">
        <f t="shared" si="4"/>
        <v>0.48999999999999994</v>
      </c>
      <c r="I39" s="13">
        <f t="shared" si="4"/>
        <v>0.48999999999999994</v>
      </c>
    </row>
    <row r="40" spans="1:9" ht="12.75" customHeight="1">
      <c r="A40" s="11" t="s">
        <v>60</v>
      </c>
      <c r="B40" s="17" t="s">
        <v>61</v>
      </c>
      <c r="C40" s="13">
        <f aca="true" t="shared" si="5" ref="C40:I40">SUM(C41:C46)</f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/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6" ref="C49:I50">C9</f>
        <v>0.84</v>
      </c>
      <c r="D49" s="13">
        <f t="shared" si="6"/>
        <v>0.98</v>
      </c>
      <c r="E49" s="13">
        <f t="shared" si="6"/>
        <v>1.05</v>
      </c>
      <c r="F49" s="13">
        <f t="shared" si="6"/>
        <v>1.07</v>
      </c>
      <c r="G49" s="13">
        <f t="shared" si="6"/>
        <v>1.48</v>
      </c>
      <c r="H49" s="13">
        <f t="shared" si="6"/>
        <v>1.49</v>
      </c>
      <c r="I49" s="13">
        <f t="shared" si="6"/>
        <v>1.49</v>
      </c>
    </row>
    <row r="50" spans="1:9" ht="12.75" customHeight="1">
      <c r="A50" s="4"/>
      <c r="B50" s="14" t="s">
        <v>68</v>
      </c>
      <c r="C50" s="13">
        <f t="shared" si="6"/>
        <v>0.17</v>
      </c>
      <c r="D50" s="13">
        <f t="shared" si="6"/>
        <v>0.22</v>
      </c>
      <c r="E50" s="13">
        <f t="shared" si="6"/>
        <v>0.17</v>
      </c>
      <c r="F50" s="13">
        <f t="shared" si="6"/>
        <v>0.41</v>
      </c>
      <c r="G50" s="13">
        <f t="shared" si="6"/>
        <v>0.41</v>
      </c>
      <c r="H50" s="13">
        <f t="shared" si="6"/>
        <v>0.41</v>
      </c>
      <c r="I50" s="13">
        <f t="shared" si="6"/>
        <v>0.41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1.24</v>
      </c>
      <c r="D53" s="13">
        <f aca="true" t="shared" si="7" ref="D53:I53">C54</f>
        <v>1.38</v>
      </c>
      <c r="E53" s="13">
        <f t="shared" si="7"/>
        <v>2.7500000000000027</v>
      </c>
      <c r="F53" s="13">
        <f t="shared" si="7"/>
        <v>3.3099999999999996</v>
      </c>
      <c r="G53" s="13">
        <f t="shared" si="7"/>
        <v>4.490000000000003</v>
      </c>
      <c r="H53" s="13">
        <f t="shared" si="7"/>
        <v>5.680000000000001</v>
      </c>
      <c r="I53" s="13">
        <f t="shared" si="7"/>
        <v>6.170000000000001</v>
      </c>
    </row>
    <row r="54" spans="1:9" ht="12.75" customHeight="1">
      <c r="A54" s="4"/>
      <c r="B54" s="14" t="s">
        <v>73</v>
      </c>
      <c r="C54" s="13">
        <v>1.38</v>
      </c>
      <c r="D54" s="13">
        <f aca="true" t="shared" si="8" ref="D54:I54">D39-D40+D53</f>
        <v>2.7500000000000027</v>
      </c>
      <c r="E54" s="13">
        <f t="shared" si="8"/>
        <v>3.3099999999999996</v>
      </c>
      <c r="F54" s="13">
        <f t="shared" si="8"/>
        <v>4.490000000000003</v>
      </c>
      <c r="G54" s="13">
        <f t="shared" si="8"/>
        <v>5.680000000000001</v>
      </c>
      <c r="H54" s="13">
        <f t="shared" si="8"/>
        <v>6.170000000000001</v>
      </c>
      <c r="I54" s="13">
        <f t="shared" si="8"/>
        <v>6.660000000000001</v>
      </c>
    </row>
    <row r="55" ht="12.75" customHeight="1"/>
    <row r="56" ht="12.75">
      <c r="B56" s="3" t="s">
        <v>122</v>
      </c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51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J54"/>
  <sheetViews>
    <sheetView view="pageBreakPreview" zoomScale="60" workbookViewId="0" topLeftCell="A1">
      <selection activeCell="K67" sqref="K67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123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124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87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10</v>
      </c>
      <c r="D8" s="15">
        <v>10</v>
      </c>
      <c r="E8" s="15">
        <v>10</v>
      </c>
      <c r="F8" s="15">
        <v>10</v>
      </c>
      <c r="G8" s="15">
        <v>10</v>
      </c>
      <c r="H8" s="15">
        <v>10</v>
      </c>
      <c r="I8" s="15">
        <v>10</v>
      </c>
    </row>
    <row r="9" spans="1:9" ht="12.75" customHeight="1">
      <c r="A9" s="4"/>
      <c r="B9" s="14" t="s">
        <v>18</v>
      </c>
      <c r="C9" s="15">
        <v>3.7</v>
      </c>
      <c r="D9" s="15">
        <v>3.7</v>
      </c>
      <c r="E9" s="15">
        <v>3.7</v>
      </c>
      <c r="F9" s="15">
        <v>3.79</v>
      </c>
      <c r="G9" s="15">
        <v>3.79</v>
      </c>
      <c r="H9" s="15">
        <v>3.79</v>
      </c>
      <c r="I9" s="15">
        <v>3.79</v>
      </c>
    </row>
    <row r="10" spans="1:9" ht="12.75" customHeight="1">
      <c r="A10" s="4"/>
      <c r="B10" s="14" t="s">
        <v>19</v>
      </c>
      <c r="C10" s="15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ht="12.75" customHeight="1">
      <c r="A11" s="4"/>
      <c r="B11" s="16" t="s">
        <v>21</v>
      </c>
      <c r="C11" s="15">
        <v>0.01</v>
      </c>
      <c r="D11" s="13">
        <v>-0.15</v>
      </c>
      <c r="E11" s="13">
        <v>-0.36</v>
      </c>
      <c r="F11" s="13">
        <v>-0.14</v>
      </c>
      <c r="G11" s="13">
        <v>-0.15</v>
      </c>
      <c r="H11" s="13">
        <v>-0.1</v>
      </c>
      <c r="I11" s="13">
        <v>-0.2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0.01</v>
      </c>
      <c r="D15" s="13">
        <f t="shared" si="0"/>
        <v>-0.15</v>
      </c>
      <c r="E15" s="13">
        <f t="shared" si="0"/>
        <v>-0.36</v>
      </c>
      <c r="F15" s="13">
        <f t="shared" si="0"/>
        <v>-0.14</v>
      </c>
      <c r="G15" s="13">
        <f t="shared" si="0"/>
        <v>-0.15</v>
      </c>
      <c r="H15" s="13">
        <f t="shared" si="0"/>
        <v>-0.1</v>
      </c>
      <c r="I15" s="13">
        <f t="shared" si="0"/>
        <v>-0.2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</row>
    <row r="18" spans="1:9" ht="12.75" customHeight="1">
      <c r="A18" s="11" t="s">
        <v>31</v>
      </c>
      <c r="B18" s="17" t="s">
        <v>32</v>
      </c>
      <c r="C18" s="15">
        <v>2.64</v>
      </c>
      <c r="D18" s="13">
        <v>2.48</v>
      </c>
      <c r="E18" s="13">
        <v>3.01</v>
      </c>
      <c r="F18" s="13">
        <v>2.93</v>
      </c>
      <c r="G18" s="13">
        <v>2.71</v>
      </c>
      <c r="H18" s="13">
        <v>2.5</v>
      </c>
      <c r="I18" s="13">
        <v>2.75</v>
      </c>
    </row>
    <row r="19" spans="1:9" ht="12.75" customHeight="1">
      <c r="A19" s="11" t="s">
        <v>33</v>
      </c>
      <c r="B19" s="17" t="s">
        <v>34</v>
      </c>
      <c r="C19" s="15">
        <v>1.04</v>
      </c>
      <c r="D19" s="13">
        <v>1</v>
      </c>
      <c r="E19" s="13">
        <v>0.19</v>
      </c>
      <c r="F19" s="13">
        <v>0.43</v>
      </c>
      <c r="G19" s="13">
        <v>0.53</v>
      </c>
      <c r="H19" s="13">
        <v>0.6</v>
      </c>
      <c r="I19" s="13">
        <v>0.75</v>
      </c>
    </row>
    <row r="20" spans="1:9" ht="12.75" customHeight="1">
      <c r="A20" s="11" t="s">
        <v>35</v>
      </c>
      <c r="B20" s="17" t="s">
        <v>36</v>
      </c>
      <c r="C20" s="15">
        <v>0.11</v>
      </c>
      <c r="D20" s="13">
        <v>0.1</v>
      </c>
      <c r="E20" s="13">
        <v>0.09</v>
      </c>
      <c r="F20" s="13">
        <v>0.08</v>
      </c>
      <c r="G20" s="13">
        <v>0.06</v>
      </c>
      <c r="H20" s="13">
        <v>0.05</v>
      </c>
      <c r="I20" s="13">
        <v>0.04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0.28</v>
      </c>
      <c r="E22" s="13">
        <v>0.23</v>
      </c>
      <c r="F22" s="13">
        <v>0.52</v>
      </c>
      <c r="G22" s="13">
        <v>0.65</v>
      </c>
      <c r="H22" s="13">
        <v>0.9</v>
      </c>
      <c r="I22" s="13">
        <v>1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0.03</v>
      </c>
      <c r="D24" s="13">
        <v>0.05</v>
      </c>
      <c r="E24" s="13">
        <v>0.02</v>
      </c>
      <c r="F24" s="13">
        <v>0.02</v>
      </c>
      <c r="G24" s="13">
        <v>0.01</v>
      </c>
      <c r="H24" s="13">
        <v>0.02</v>
      </c>
      <c r="I24" s="13">
        <v>0.02</v>
      </c>
    </row>
    <row r="25" spans="1:9" ht="12.75" customHeight="1">
      <c r="A25" s="11" t="s">
        <v>42</v>
      </c>
      <c r="B25" s="17" t="s">
        <v>43</v>
      </c>
      <c r="C25" s="15">
        <v>0.28</v>
      </c>
      <c r="D25" s="13">
        <v>0.31</v>
      </c>
      <c r="E25" s="13">
        <v>0.41</v>
      </c>
      <c r="F25" s="13">
        <v>0.45</v>
      </c>
      <c r="G25" s="13">
        <v>0.58</v>
      </c>
      <c r="H25" s="13">
        <v>0.65</v>
      </c>
      <c r="I25" s="13">
        <v>0.58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(C22+C24)-C25</f>
        <v>-0.25</v>
      </c>
      <c r="D26" s="13">
        <f t="shared" si="2"/>
        <v>0.020000000000000018</v>
      </c>
      <c r="E26" s="13">
        <f t="shared" si="2"/>
        <v>-0.15999999999999998</v>
      </c>
      <c r="F26" s="13">
        <f t="shared" si="2"/>
        <v>0.09000000000000002</v>
      </c>
      <c r="G26" s="13">
        <f t="shared" si="2"/>
        <v>0.08000000000000007</v>
      </c>
      <c r="H26" s="13">
        <f t="shared" si="2"/>
        <v>0.27</v>
      </c>
      <c r="I26" s="13">
        <f t="shared" si="2"/>
        <v>0.44000000000000006</v>
      </c>
    </row>
    <row r="27" spans="1:10" ht="12.75" customHeight="1">
      <c r="A27" s="11" t="s">
        <v>46</v>
      </c>
      <c r="B27" s="17" t="s">
        <v>47</v>
      </c>
      <c r="C27" s="13">
        <f aca="true" t="shared" si="3" ref="C27:I27">SUM(C28:C34)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4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0.11</v>
      </c>
      <c r="D36" s="13">
        <v>0.17</v>
      </c>
      <c r="E36" s="13">
        <v>0.2</v>
      </c>
      <c r="F36" s="13">
        <v>0.23</v>
      </c>
      <c r="G36" s="13">
        <v>0.23</v>
      </c>
      <c r="H36" s="13">
        <v>0.17</v>
      </c>
      <c r="I36" s="13">
        <v>0.24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4" ref="C39:I39">C26-C29-C36-C37</f>
        <v>-0.36</v>
      </c>
      <c r="D39" s="13">
        <f t="shared" si="4"/>
        <v>-0.15</v>
      </c>
      <c r="E39" s="13">
        <f t="shared" si="4"/>
        <v>-0.36</v>
      </c>
      <c r="F39" s="13">
        <f t="shared" si="4"/>
        <v>-0.13999999999999999</v>
      </c>
      <c r="G39" s="13">
        <f t="shared" si="4"/>
        <v>-0.14999999999999994</v>
      </c>
      <c r="H39" s="13">
        <f t="shared" si="4"/>
        <v>0.1</v>
      </c>
      <c r="I39" s="13">
        <f t="shared" si="4"/>
        <v>0.20000000000000007</v>
      </c>
    </row>
    <row r="40" spans="1:9" ht="12.75" customHeight="1">
      <c r="A40" s="11" t="s">
        <v>60</v>
      </c>
      <c r="B40" s="17" t="s">
        <v>61</v>
      </c>
      <c r="C40" s="13">
        <f aca="true" t="shared" si="5" ref="C40:I40">SUM(C41:C46)</f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0.26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6" ref="C49:I50">C9</f>
        <v>3.7</v>
      </c>
      <c r="D49" s="13">
        <f t="shared" si="6"/>
        <v>3.7</v>
      </c>
      <c r="E49" s="13">
        <f t="shared" si="6"/>
        <v>3.7</v>
      </c>
      <c r="F49" s="13">
        <f t="shared" si="6"/>
        <v>3.79</v>
      </c>
      <c r="G49" s="13">
        <f t="shared" si="6"/>
        <v>3.79</v>
      </c>
      <c r="H49" s="13">
        <f t="shared" si="6"/>
        <v>3.79</v>
      </c>
      <c r="I49" s="13">
        <f t="shared" si="6"/>
        <v>3.79</v>
      </c>
    </row>
    <row r="50" spans="1:9" ht="12.75" customHeight="1">
      <c r="A50" s="4"/>
      <c r="B50" s="14" t="s">
        <v>68</v>
      </c>
      <c r="C50" s="13">
        <f t="shared" si="6"/>
        <v>0</v>
      </c>
      <c r="D50" s="13">
        <f t="shared" si="6"/>
        <v>0</v>
      </c>
      <c r="E50" s="13">
        <f t="shared" si="6"/>
        <v>0</v>
      </c>
      <c r="F50" s="13">
        <f t="shared" si="6"/>
        <v>0</v>
      </c>
      <c r="G50" s="13">
        <f t="shared" si="6"/>
        <v>0</v>
      </c>
      <c r="H50" s="13">
        <f t="shared" si="6"/>
        <v>0</v>
      </c>
      <c r="I50" s="13">
        <f t="shared" si="6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0</v>
      </c>
      <c r="D53" s="13">
        <f aca="true" t="shared" si="7" ref="D53:I53">C54</f>
        <v>-0.36</v>
      </c>
      <c r="E53" s="13">
        <f t="shared" si="7"/>
        <v>-0.51</v>
      </c>
      <c r="F53" s="13">
        <f t="shared" si="7"/>
        <v>-0.87</v>
      </c>
      <c r="G53" s="13">
        <f t="shared" si="7"/>
        <v>-1.01</v>
      </c>
      <c r="H53" s="13">
        <f t="shared" si="7"/>
        <v>-1.16</v>
      </c>
      <c r="I53" s="13">
        <f t="shared" si="7"/>
        <v>-1.0599999999999998</v>
      </c>
    </row>
    <row r="54" spans="1:9" ht="12.75" customHeight="1">
      <c r="A54" s="4"/>
      <c r="B54" s="14" t="s">
        <v>73</v>
      </c>
      <c r="C54" s="13">
        <f>C53+C39</f>
        <v>-0.36</v>
      </c>
      <c r="D54" s="13">
        <f aca="true" t="shared" si="8" ref="D54:I54">D39-D40+D53</f>
        <v>-0.51</v>
      </c>
      <c r="E54" s="13">
        <f t="shared" si="8"/>
        <v>-0.87</v>
      </c>
      <c r="F54" s="13">
        <f t="shared" si="8"/>
        <v>-1.01</v>
      </c>
      <c r="G54" s="13">
        <f t="shared" si="8"/>
        <v>-1.16</v>
      </c>
      <c r="H54" s="13">
        <f t="shared" si="8"/>
        <v>-1.0599999999999998</v>
      </c>
      <c r="I54" s="13">
        <f t="shared" si="8"/>
        <v>-0.8599999999999998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53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I54"/>
  <sheetViews>
    <sheetView view="pageBreakPreview" zoomScale="60" workbookViewId="0" topLeftCell="A1">
      <selection activeCell="C1" sqref="C1:I1"/>
    </sheetView>
  </sheetViews>
  <sheetFormatPr defaultColWidth="9.140625" defaultRowHeight="12.75"/>
  <cols>
    <col min="1" max="1" width="5.140625" style="1" customWidth="1"/>
    <col min="2" max="2" width="47.00390625" style="14" customWidth="1"/>
    <col min="3" max="9" width="9.7109375" style="22" customWidth="1"/>
    <col min="10" max="16384" width="9.140625" style="14" customWidth="1"/>
  </cols>
  <sheetData>
    <row r="1" spans="2:9" ht="12.75">
      <c r="B1" s="2" t="s">
        <v>0</v>
      </c>
      <c r="C1" s="36" t="s">
        <v>130</v>
      </c>
      <c r="D1" s="36"/>
      <c r="E1" s="36"/>
      <c r="F1" s="36"/>
      <c r="G1" s="36"/>
      <c r="H1" s="36"/>
      <c r="I1" s="36"/>
    </row>
    <row r="2" spans="2:9" ht="12.75">
      <c r="B2" s="2" t="s">
        <v>2</v>
      </c>
      <c r="C2" s="36" t="s">
        <v>115</v>
      </c>
      <c r="D2" s="36"/>
      <c r="E2" s="36"/>
      <c r="F2" s="36"/>
      <c r="G2" s="36"/>
      <c r="H2" s="36"/>
      <c r="I2" s="36"/>
    </row>
    <row r="3" spans="2:9" ht="12.75">
      <c r="B3" s="2" t="s">
        <v>4</v>
      </c>
      <c r="C3" s="36" t="s">
        <v>113</v>
      </c>
      <c r="D3" s="36"/>
      <c r="E3" s="36"/>
      <c r="F3" s="36"/>
      <c r="G3" s="36"/>
      <c r="H3" s="36"/>
      <c r="I3" s="36"/>
    </row>
    <row r="4" spans="2:9" ht="15" customHeight="1">
      <c r="B4" s="37" t="s">
        <v>6</v>
      </c>
      <c r="C4" s="38"/>
      <c r="D4" s="38"/>
      <c r="E4" s="38"/>
      <c r="F4" s="38"/>
      <c r="G4" s="38"/>
      <c r="H4" s="38"/>
      <c r="I4" s="38"/>
    </row>
    <row r="5" spans="2:9" s="5" customFormat="1" ht="15" customHeight="1"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5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20</v>
      </c>
      <c r="D8" s="15">
        <v>20</v>
      </c>
      <c r="E8" s="15">
        <v>20</v>
      </c>
      <c r="F8" s="15">
        <v>20</v>
      </c>
      <c r="G8" s="15">
        <v>20</v>
      </c>
      <c r="H8" s="15">
        <v>20</v>
      </c>
      <c r="I8" s="15">
        <v>20</v>
      </c>
    </row>
    <row r="9" spans="1:9" ht="12.75" customHeight="1">
      <c r="A9" s="4"/>
      <c r="B9" s="14" t="s">
        <v>18</v>
      </c>
      <c r="C9" s="15">
        <v>11.23</v>
      </c>
      <c r="D9" s="15">
        <v>11.23</v>
      </c>
      <c r="E9" s="15">
        <v>11.23</v>
      </c>
      <c r="F9" s="15">
        <v>11.99</v>
      </c>
      <c r="G9" s="15">
        <v>12.68</v>
      </c>
      <c r="H9" s="15">
        <v>15.48</v>
      </c>
      <c r="I9" s="15">
        <v>17.98</v>
      </c>
    </row>
    <row r="10" spans="1:9" ht="12.75" customHeight="1">
      <c r="A10" s="4"/>
      <c r="B10" s="14" t="s">
        <v>19</v>
      </c>
      <c r="C10" s="15">
        <v>0.81</v>
      </c>
      <c r="D10" s="13">
        <v>0.52</v>
      </c>
      <c r="E10" s="13">
        <v>0.51</v>
      </c>
      <c r="F10" s="13">
        <v>0.59</v>
      </c>
      <c r="G10" s="13">
        <v>0.02</v>
      </c>
      <c r="H10" s="13">
        <v>0</v>
      </c>
      <c r="I10" s="13">
        <v>0</v>
      </c>
    </row>
    <row r="11" spans="1:9" ht="12.75" customHeight="1">
      <c r="A11" s="4"/>
      <c r="B11" s="16" t="s">
        <v>21</v>
      </c>
      <c r="C11" s="15">
        <v>-3.92</v>
      </c>
      <c r="D11" s="13">
        <v>-7.96</v>
      </c>
      <c r="E11" s="13">
        <v>-11.26</v>
      </c>
      <c r="F11" s="13">
        <v>-14.69</v>
      </c>
      <c r="G11" s="13">
        <v>-17.19</v>
      </c>
      <c r="H11" s="13">
        <v>-18.94</v>
      </c>
      <c r="I11" s="13">
        <v>-1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11.23</v>
      </c>
      <c r="D13" s="15">
        <v>11.23</v>
      </c>
      <c r="E13" s="15">
        <v>11.23</v>
      </c>
      <c r="F13" s="15">
        <v>11.99</v>
      </c>
      <c r="G13" s="15">
        <v>12.68</v>
      </c>
      <c r="H13" s="15">
        <v>15.48</v>
      </c>
      <c r="I13" s="15">
        <v>17.98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-3.92</v>
      </c>
      <c r="D15" s="13">
        <f t="shared" si="0"/>
        <v>-7.96</v>
      </c>
      <c r="E15" s="13">
        <f t="shared" si="0"/>
        <v>-11.26</v>
      </c>
      <c r="F15" s="13">
        <f t="shared" si="0"/>
        <v>-14.69</v>
      </c>
      <c r="G15" s="13">
        <f t="shared" si="0"/>
        <v>-17.19</v>
      </c>
      <c r="H15" s="13">
        <f t="shared" si="0"/>
        <v>-18.94</v>
      </c>
      <c r="I15" s="13">
        <f t="shared" si="0"/>
        <v>-1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0.81</v>
      </c>
      <c r="D17" s="13">
        <f t="shared" si="1"/>
        <v>0.52</v>
      </c>
      <c r="E17" s="13">
        <f t="shared" si="1"/>
        <v>0.51</v>
      </c>
      <c r="F17" s="13">
        <f t="shared" si="1"/>
        <v>0.59</v>
      </c>
      <c r="G17" s="13">
        <f t="shared" si="1"/>
        <v>0.02</v>
      </c>
      <c r="H17" s="13">
        <f t="shared" si="1"/>
        <v>0</v>
      </c>
      <c r="I17" s="13">
        <f t="shared" si="1"/>
        <v>0</v>
      </c>
    </row>
    <row r="18" spans="1:9" ht="12.75" customHeight="1">
      <c r="A18" s="11" t="s">
        <v>31</v>
      </c>
      <c r="B18" s="17" t="s">
        <v>32</v>
      </c>
      <c r="C18" s="15">
        <v>2.71</v>
      </c>
      <c r="D18" s="13">
        <v>2.33</v>
      </c>
      <c r="E18" s="13">
        <v>2.17</v>
      </c>
      <c r="F18" s="13">
        <v>1.89</v>
      </c>
      <c r="G18" s="13">
        <v>1.65</v>
      </c>
      <c r="H18" s="13">
        <v>1.5</v>
      </c>
      <c r="I18" s="13">
        <v>1.75</v>
      </c>
    </row>
    <row r="19" spans="1:9" ht="12.75" customHeight="1">
      <c r="A19" s="11" t="s">
        <v>33</v>
      </c>
      <c r="B19" s="17" t="s">
        <v>34</v>
      </c>
      <c r="C19" s="15">
        <v>10.29</v>
      </c>
      <c r="D19" s="13">
        <v>7.82</v>
      </c>
      <c r="E19" s="13">
        <v>6.78</v>
      </c>
      <c r="F19" s="13">
        <v>5.77</v>
      </c>
      <c r="G19" s="13">
        <v>5.51</v>
      </c>
      <c r="H19" s="13">
        <v>5.75</v>
      </c>
      <c r="I19" s="13">
        <v>6</v>
      </c>
    </row>
    <row r="20" spans="1:9" ht="12.75" customHeight="1">
      <c r="A20" s="11" t="s">
        <v>35</v>
      </c>
      <c r="B20" s="17" t="s">
        <v>36</v>
      </c>
      <c r="C20" s="15">
        <v>6.52</v>
      </c>
      <c r="D20" s="13">
        <v>4.5</v>
      </c>
      <c r="E20" s="13">
        <v>4.15</v>
      </c>
      <c r="F20" s="13">
        <v>4.1</v>
      </c>
      <c r="G20" s="13">
        <v>4.07</v>
      </c>
      <c r="H20" s="13">
        <v>4.1</v>
      </c>
      <c r="I20" s="13">
        <v>4.2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2.39</v>
      </c>
      <c r="E22" s="13">
        <v>1.07</v>
      </c>
      <c r="F22" s="13">
        <v>0.45</v>
      </c>
      <c r="G22" s="13">
        <v>0.35</v>
      </c>
      <c r="H22" s="13">
        <v>0.5</v>
      </c>
      <c r="I22" s="13">
        <v>1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0.25</v>
      </c>
      <c r="D24" s="13">
        <v>0.15</v>
      </c>
      <c r="E24" s="13">
        <v>0.06</v>
      </c>
      <c r="F24" s="13">
        <v>0.02</v>
      </c>
      <c r="G24" s="13">
        <v>0.03</v>
      </c>
      <c r="H24" s="13">
        <v>0.05</v>
      </c>
      <c r="I24" s="13">
        <v>0.15</v>
      </c>
    </row>
    <row r="25" spans="1:9" ht="12.75" customHeight="1">
      <c r="A25" s="11" t="s">
        <v>42</v>
      </c>
      <c r="B25" s="17" t="s">
        <v>43</v>
      </c>
      <c r="C25" s="15">
        <v>5.19</v>
      </c>
      <c r="D25" s="13">
        <v>5.46</v>
      </c>
      <c r="E25" s="13">
        <v>3.45</v>
      </c>
      <c r="F25" s="13">
        <v>2.77</v>
      </c>
      <c r="G25" s="13">
        <v>2.22</v>
      </c>
      <c r="H25" s="13">
        <v>2.08</v>
      </c>
      <c r="I25" s="13">
        <v>1.89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(C22+C24)-C25</f>
        <v>-4.94</v>
      </c>
      <c r="D26" s="13">
        <f t="shared" si="2"/>
        <v>-2.92</v>
      </c>
      <c r="E26" s="13">
        <f t="shared" si="2"/>
        <v>-2.3200000000000003</v>
      </c>
      <c r="F26" s="13">
        <f t="shared" si="2"/>
        <v>-2.3</v>
      </c>
      <c r="G26" s="13">
        <f t="shared" si="2"/>
        <v>-1.8400000000000003</v>
      </c>
      <c r="H26" s="13">
        <f t="shared" si="2"/>
        <v>-1.53</v>
      </c>
      <c r="I26" s="13">
        <f t="shared" si="2"/>
        <v>-0.74</v>
      </c>
    </row>
    <row r="27" spans="1:9" ht="12.75" customHeight="1">
      <c r="A27" s="11" t="s">
        <v>46</v>
      </c>
      <c r="B27" s="17" t="s">
        <v>47</v>
      </c>
      <c r="C27" s="13">
        <f aca="true" t="shared" si="3" ref="C27:I27">C28+C30+C31-C33-C34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/>
      <c r="D29" s="13"/>
      <c r="E29" s="13"/>
      <c r="F29" s="13"/>
      <c r="G29" s="13"/>
      <c r="H29" s="13"/>
      <c r="I29" s="13"/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0.72</v>
      </c>
      <c r="D31" s="13">
        <v>0.74</v>
      </c>
      <c r="E31" s="13">
        <v>0.63</v>
      </c>
      <c r="F31" s="13">
        <v>0.84</v>
      </c>
      <c r="G31" s="13">
        <v>0.42</v>
      </c>
      <c r="H31" s="13">
        <v>0</v>
      </c>
      <c r="I31" s="13">
        <v>0</v>
      </c>
    </row>
    <row r="32" spans="1:9" ht="12.75" customHeight="1">
      <c r="A32" s="4"/>
      <c r="C32" s="15"/>
      <c r="D32" s="13"/>
      <c r="E32" s="13"/>
      <c r="F32" s="13"/>
      <c r="G32" s="13"/>
      <c r="H32" s="13"/>
      <c r="I32" s="13"/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0.72</v>
      </c>
      <c r="D34" s="13">
        <v>0.74</v>
      </c>
      <c r="E34" s="13">
        <v>0.63</v>
      </c>
      <c r="F34" s="13">
        <v>0.84</v>
      </c>
      <c r="G34" s="13">
        <v>0.42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0.46</v>
      </c>
      <c r="D36" s="13">
        <v>0.38</v>
      </c>
      <c r="E36" s="13">
        <v>0.35</v>
      </c>
      <c r="F36" s="13">
        <v>0.29</v>
      </c>
      <c r="G36" s="13">
        <v>0.24</v>
      </c>
      <c r="H36" s="13">
        <v>0.22</v>
      </c>
      <c r="I36" s="13">
        <v>0.26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4" ref="C39:I39">C26-C29-C36-C37-C31</f>
        <v>-6.12</v>
      </c>
      <c r="D39" s="13">
        <f t="shared" si="4"/>
        <v>-4.04</v>
      </c>
      <c r="E39" s="13">
        <f t="shared" si="4"/>
        <v>-3.3000000000000003</v>
      </c>
      <c r="F39" s="13">
        <f t="shared" si="4"/>
        <v>-3.4299999999999997</v>
      </c>
      <c r="G39" s="13">
        <f t="shared" si="4"/>
        <v>-2.5</v>
      </c>
      <c r="H39" s="13">
        <f t="shared" si="4"/>
        <v>-1.75</v>
      </c>
      <c r="I39" s="13">
        <f t="shared" si="4"/>
        <v>-1</v>
      </c>
    </row>
    <row r="40" spans="1:9" ht="12.75" customHeight="1">
      <c r="A40" s="11" t="s">
        <v>60</v>
      </c>
      <c r="B40" s="17" t="s">
        <v>61</v>
      </c>
      <c r="C40" s="13">
        <f aca="true" t="shared" si="5" ref="C40:I40">SUM(C41:C46)</f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6" ref="C49:I50">C9</f>
        <v>11.23</v>
      </c>
      <c r="D49" s="13">
        <f t="shared" si="6"/>
        <v>11.23</v>
      </c>
      <c r="E49" s="13">
        <f t="shared" si="6"/>
        <v>11.23</v>
      </c>
      <c r="F49" s="13">
        <f t="shared" si="6"/>
        <v>11.99</v>
      </c>
      <c r="G49" s="13">
        <f t="shared" si="6"/>
        <v>12.68</v>
      </c>
      <c r="H49" s="13">
        <f t="shared" si="6"/>
        <v>15.48</v>
      </c>
      <c r="I49" s="13">
        <f t="shared" si="6"/>
        <v>17.98</v>
      </c>
    </row>
    <row r="50" spans="1:9" ht="12.75" customHeight="1">
      <c r="A50" s="4"/>
      <c r="B50" s="14" t="s">
        <v>68</v>
      </c>
      <c r="C50" s="13">
        <f t="shared" si="6"/>
        <v>0.81</v>
      </c>
      <c r="D50" s="13">
        <f t="shared" si="6"/>
        <v>0.52</v>
      </c>
      <c r="E50" s="13">
        <f t="shared" si="6"/>
        <v>0.51</v>
      </c>
      <c r="F50" s="13">
        <f t="shared" si="6"/>
        <v>0.59</v>
      </c>
      <c r="G50" s="13">
        <f t="shared" si="6"/>
        <v>0.02</v>
      </c>
      <c r="H50" s="13">
        <f t="shared" si="6"/>
        <v>0</v>
      </c>
      <c r="I50" s="13">
        <f t="shared" si="6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-0.51</v>
      </c>
      <c r="D53" s="13">
        <f aca="true" t="shared" si="7" ref="D53:I53">C54</f>
        <v>-6.63</v>
      </c>
      <c r="E53" s="13">
        <f t="shared" si="7"/>
        <v>-10.67</v>
      </c>
      <c r="F53" s="13">
        <f t="shared" si="7"/>
        <v>-13.97</v>
      </c>
      <c r="G53" s="13">
        <f t="shared" si="7"/>
        <v>-17.4</v>
      </c>
      <c r="H53" s="13">
        <f t="shared" si="7"/>
        <v>-19.9</v>
      </c>
      <c r="I53" s="13">
        <f t="shared" si="7"/>
        <v>-21.65</v>
      </c>
    </row>
    <row r="54" spans="1:9" ht="12.75" customHeight="1">
      <c r="A54" s="4"/>
      <c r="B54" s="14" t="s">
        <v>73</v>
      </c>
      <c r="C54" s="13">
        <f>C53+C39</f>
        <v>-6.63</v>
      </c>
      <c r="D54" s="13">
        <f aca="true" t="shared" si="8" ref="D54:I54">D39-D40+D53</f>
        <v>-10.67</v>
      </c>
      <c r="E54" s="13">
        <f t="shared" si="8"/>
        <v>-13.97</v>
      </c>
      <c r="F54" s="13">
        <f t="shared" si="8"/>
        <v>-17.4</v>
      </c>
      <c r="G54" s="13">
        <f t="shared" si="8"/>
        <v>-19.9</v>
      </c>
      <c r="H54" s="13">
        <f t="shared" si="8"/>
        <v>-21.65</v>
      </c>
      <c r="I54" s="13">
        <f t="shared" si="8"/>
        <v>-22.65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55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J54"/>
  <sheetViews>
    <sheetView view="pageBreakPreview" zoomScale="60" workbookViewId="0" topLeftCell="A1">
      <selection activeCell="K67" sqref="K67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125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126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5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20</v>
      </c>
      <c r="D8" s="15">
        <v>20</v>
      </c>
      <c r="E8" s="15">
        <v>20</v>
      </c>
      <c r="F8" s="15">
        <v>20</v>
      </c>
      <c r="G8" s="15">
        <v>20</v>
      </c>
      <c r="H8" s="15">
        <v>20</v>
      </c>
      <c r="I8" s="15">
        <v>20</v>
      </c>
    </row>
    <row r="9" spans="1:9" ht="12.75" customHeight="1">
      <c r="A9" s="4"/>
      <c r="B9" s="14" t="s">
        <v>18</v>
      </c>
      <c r="C9" s="15">
        <v>16.04</v>
      </c>
      <c r="D9" s="15">
        <v>16.54</v>
      </c>
      <c r="E9" s="15">
        <v>17.04</v>
      </c>
      <c r="F9" s="15">
        <v>17.14</v>
      </c>
      <c r="G9" s="15">
        <v>17.14</v>
      </c>
      <c r="H9" s="15">
        <v>17.14</v>
      </c>
      <c r="I9" s="15">
        <v>17.14</v>
      </c>
    </row>
    <row r="10" spans="1:9" ht="12.75" customHeight="1">
      <c r="A10" s="4"/>
      <c r="B10" s="14" t="s">
        <v>19</v>
      </c>
      <c r="C10" s="15">
        <v>3.41</v>
      </c>
      <c r="D10" s="13">
        <v>2.94</v>
      </c>
      <c r="E10" s="13">
        <v>0.62</v>
      </c>
      <c r="F10" s="13">
        <v>2.4</v>
      </c>
      <c r="G10" s="13">
        <v>2.2</v>
      </c>
      <c r="H10" s="13">
        <v>2.32</v>
      </c>
      <c r="I10" s="13">
        <v>2.5</v>
      </c>
    </row>
    <row r="11" spans="1:9" ht="12.75" customHeight="1">
      <c r="A11" s="4"/>
      <c r="B11" s="16" t="s">
        <v>21</v>
      </c>
      <c r="C11" s="15">
        <v>10.34</v>
      </c>
      <c r="D11" s="13">
        <v>8.17</v>
      </c>
      <c r="E11" s="13">
        <v>8.03</v>
      </c>
      <c r="F11" s="13">
        <v>7.8</v>
      </c>
      <c r="G11" s="13">
        <v>7.52</v>
      </c>
      <c r="H11" s="13">
        <v>7.25</v>
      </c>
      <c r="I11" s="13">
        <v>6.97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9.67</v>
      </c>
      <c r="D13" s="15">
        <v>10.17</v>
      </c>
      <c r="E13" s="15">
        <v>10.67</v>
      </c>
      <c r="F13" s="15">
        <v>10.77</v>
      </c>
      <c r="G13" s="15">
        <v>10.77</v>
      </c>
      <c r="H13" s="15">
        <v>10.77</v>
      </c>
      <c r="I13" s="15">
        <v>10.77</v>
      </c>
    </row>
    <row r="14" spans="1:9" ht="12.75" customHeight="1">
      <c r="A14" s="4"/>
      <c r="B14" s="14" t="s">
        <v>127</v>
      </c>
      <c r="C14" s="13">
        <v>6.37</v>
      </c>
      <c r="D14" s="13">
        <v>6.37</v>
      </c>
      <c r="E14" s="13">
        <v>6.37</v>
      </c>
      <c r="F14" s="13">
        <v>6.37</v>
      </c>
      <c r="G14" s="13">
        <v>6.37</v>
      </c>
      <c r="H14" s="13">
        <v>6.37</v>
      </c>
      <c r="I14" s="13">
        <v>6.37</v>
      </c>
    </row>
    <row r="15" spans="1:9" ht="12.75" customHeight="1">
      <c r="A15" s="4"/>
      <c r="B15" s="16" t="s">
        <v>26</v>
      </c>
      <c r="C15" s="13">
        <f aca="true" t="shared" si="0" ref="C15:I15">C11</f>
        <v>10.34</v>
      </c>
      <c r="D15" s="13">
        <f t="shared" si="0"/>
        <v>8.17</v>
      </c>
      <c r="E15" s="13">
        <f t="shared" si="0"/>
        <v>8.03</v>
      </c>
      <c r="F15" s="13">
        <f t="shared" si="0"/>
        <v>7.8</v>
      </c>
      <c r="G15" s="13">
        <f t="shared" si="0"/>
        <v>7.52</v>
      </c>
      <c r="H15" s="13">
        <f t="shared" si="0"/>
        <v>7.25</v>
      </c>
      <c r="I15" s="13">
        <f t="shared" si="0"/>
        <v>6.97</v>
      </c>
    </row>
    <row r="16" spans="1:9" ht="12.75" customHeight="1">
      <c r="A16" s="11" t="s">
        <v>27</v>
      </c>
      <c r="B16" s="17" t="s">
        <v>28</v>
      </c>
      <c r="C16" s="15">
        <v>2.14</v>
      </c>
      <c r="D16" s="13">
        <v>2.4</v>
      </c>
      <c r="E16" s="13">
        <v>2.4</v>
      </c>
      <c r="F16" s="13">
        <v>2.4</v>
      </c>
      <c r="G16" s="13">
        <v>2.4</v>
      </c>
      <c r="H16" s="13">
        <v>2.4</v>
      </c>
      <c r="I16" s="13">
        <v>2.4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3.41</v>
      </c>
      <c r="D17" s="13">
        <f t="shared" si="1"/>
        <v>2.94</v>
      </c>
      <c r="E17" s="13">
        <f t="shared" si="1"/>
        <v>0.62</v>
      </c>
      <c r="F17" s="13">
        <f t="shared" si="1"/>
        <v>2.4</v>
      </c>
      <c r="G17" s="13">
        <f t="shared" si="1"/>
        <v>2.2</v>
      </c>
      <c r="H17" s="13">
        <f t="shared" si="1"/>
        <v>2.32</v>
      </c>
      <c r="I17" s="13">
        <f t="shared" si="1"/>
        <v>2.5</v>
      </c>
    </row>
    <row r="18" spans="1:9" ht="12.75" customHeight="1">
      <c r="A18" s="11" t="s">
        <v>31</v>
      </c>
      <c r="B18" s="17" t="s">
        <v>32</v>
      </c>
      <c r="C18" s="15">
        <v>0.37</v>
      </c>
      <c r="D18" s="13">
        <v>0.37</v>
      </c>
      <c r="E18" s="13">
        <v>0.39</v>
      </c>
      <c r="F18" s="13">
        <v>0.46</v>
      </c>
      <c r="G18" s="13">
        <v>0.46</v>
      </c>
      <c r="H18" s="13">
        <v>0.53</v>
      </c>
      <c r="I18" s="13">
        <v>0.55</v>
      </c>
    </row>
    <row r="19" spans="1:9" ht="12.75" customHeight="1">
      <c r="A19" s="11" t="s">
        <v>33</v>
      </c>
      <c r="B19" s="17" t="s">
        <v>34</v>
      </c>
      <c r="C19" s="15">
        <v>1.25</v>
      </c>
      <c r="D19" s="13">
        <v>8.39</v>
      </c>
      <c r="E19" s="13">
        <v>9.14</v>
      </c>
      <c r="F19" s="13">
        <v>7.5</v>
      </c>
      <c r="G19" s="13">
        <v>5.46</v>
      </c>
      <c r="H19" s="13">
        <v>5.73</v>
      </c>
      <c r="I19" s="13">
        <v>8</v>
      </c>
    </row>
    <row r="20" spans="1:9" ht="12.75" customHeight="1">
      <c r="A20" s="11" t="s">
        <v>35</v>
      </c>
      <c r="B20" s="17" t="s">
        <v>36</v>
      </c>
      <c r="C20" s="15">
        <v>7.81</v>
      </c>
      <c r="D20" s="13">
        <v>8.03</v>
      </c>
      <c r="E20" s="13">
        <v>7.82</v>
      </c>
      <c r="F20" s="13">
        <v>9.15</v>
      </c>
      <c r="G20" s="13">
        <v>10.59</v>
      </c>
      <c r="H20" s="13">
        <v>13.57</v>
      </c>
      <c r="I20" s="13">
        <v>15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0.88</v>
      </c>
      <c r="E22" s="13">
        <v>1</v>
      </c>
      <c r="F22" s="13">
        <v>1.08</v>
      </c>
      <c r="G22" s="13">
        <v>1.43</v>
      </c>
      <c r="H22" s="13">
        <v>1.49</v>
      </c>
      <c r="I22" s="13">
        <v>1.6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0.15</v>
      </c>
      <c r="D24" s="13">
        <v>2.57</v>
      </c>
      <c r="E24" s="13">
        <v>0.73</v>
      </c>
      <c r="F24" s="13">
        <v>0.5</v>
      </c>
      <c r="G24" s="13">
        <v>0.34</v>
      </c>
      <c r="H24" s="13">
        <v>0.3</v>
      </c>
      <c r="I24" s="13">
        <v>0.4</v>
      </c>
    </row>
    <row r="25" spans="1:9" ht="12.75" customHeight="1">
      <c r="A25" s="11" t="s">
        <v>42</v>
      </c>
      <c r="B25" s="17" t="s">
        <v>43</v>
      </c>
      <c r="C25" s="15">
        <v>1.04</v>
      </c>
      <c r="D25" s="13">
        <v>0.94</v>
      </c>
      <c r="E25" s="13">
        <v>1.26</v>
      </c>
      <c r="F25" s="13">
        <v>1.02</v>
      </c>
      <c r="G25" s="13">
        <v>1.15</v>
      </c>
      <c r="H25" s="13">
        <v>1.15</v>
      </c>
      <c r="I25" s="13">
        <v>1.25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(C22+C24)-C25</f>
        <v>-0.89</v>
      </c>
      <c r="D26" s="13">
        <f t="shared" si="2"/>
        <v>2.51</v>
      </c>
      <c r="E26" s="13">
        <f t="shared" si="2"/>
        <v>0.47</v>
      </c>
      <c r="F26" s="13">
        <f t="shared" si="2"/>
        <v>0.56</v>
      </c>
      <c r="G26" s="13">
        <f t="shared" si="2"/>
        <v>0.6200000000000001</v>
      </c>
      <c r="H26" s="13">
        <f t="shared" si="2"/>
        <v>0.6400000000000001</v>
      </c>
      <c r="I26" s="13">
        <f t="shared" si="2"/>
        <v>0.75</v>
      </c>
    </row>
    <row r="27" spans="1:10" ht="12.75" customHeight="1">
      <c r="A27" s="11" t="s">
        <v>46</v>
      </c>
      <c r="B27" s="17" t="s">
        <v>47</v>
      </c>
      <c r="C27" s="13">
        <f aca="true" t="shared" si="3" ref="C27:I27">C28+C30+C31-C33-C34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4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0" ht="12.75" customHeight="1">
      <c r="A29" s="4"/>
      <c r="B29" s="16" t="s">
        <v>49</v>
      </c>
      <c r="C29" s="15">
        <f aca="true" t="shared" si="4" ref="C29:I29">SUM(C30:C31)</f>
        <v>0.13</v>
      </c>
      <c r="D29" s="15">
        <f t="shared" si="4"/>
        <v>0.11</v>
      </c>
      <c r="E29" s="15">
        <f t="shared" si="4"/>
        <v>0.08</v>
      </c>
      <c r="F29" s="15">
        <f t="shared" si="4"/>
        <v>0.05</v>
      </c>
      <c r="G29" s="15">
        <f t="shared" si="4"/>
        <v>0.03</v>
      </c>
      <c r="H29" s="15">
        <f t="shared" si="4"/>
        <v>0.01</v>
      </c>
      <c r="I29" s="15">
        <f t="shared" si="4"/>
        <v>0.05</v>
      </c>
      <c r="J29" s="34"/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0.13</v>
      </c>
      <c r="D31" s="13">
        <v>0.11</v>
      </c>
      <c r="E31" s="13">
        <v>0.08</v>
      </c>
      <c r="F31" s="13">
        <v>0.05</v>
      </c>
      <c r="G31" s="13">
        <v>0.03</v>
      </c>
      <c r="H31" s="13">
        <v>0.01</v>
      </c>
      <c r="I31" s="13">
        <v>0.05</v>
      </c>
    </row>
    <row r="32" spans="1:9" ht="12.75" customHeight="1">
      <c r="A32" s="4"/>
      <c r="B32" s="14"/>
      <c r="C32" s="15">
        <f aca="true" t="shared" si="5" ref="C32:I32">SUM(C33:C34)</f>
        <v>0.13</v>
      </c>
      <c r="D32" s="15">
        <f t="shared" si="5"/>
        <v>0.11</v>
      </c>
      <c r="E32" s="15">
        <f t="shared" si="5"/>
        <v>0.08</v>
      </c>
      <c r="F32" s="15">
        <f t="shared" si="5"/>
        <v>0.05</v>
      </c>
      <c r="G32" s="15">
        <f t="shared" si="5"/>
        <v>0.03</v>
      </c>
      <c r="H32" s="15">
        <f t="shared" si="5"/>
        <v>0.01</v>
      </c>
      <c r="I32" s="15">
        <f t="shared" si="5"/>
        <v>0.05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0.13</v>
      </c>
      <c r="D34" s="13">
        <v>0.11</v>
      </c>
      <c r="E34" s="13">
        <v>0.08</v>
      </c>
      <c r="F34" s="13">
        <v>0.05</v>
      </c>
      <c r="G34" s="13">
        <v>0.03</v>
      </c>
      <c r="H34" s="13">
        <v>0.01</v>
      </c>
      <c r="I34" s="13">
        <v>0.05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0.03</v>
      </c>
      <c r="D36" s="15">
        <v>0.03</v>
      </c>
      <c r="E36" s="15">
        <v>0.03</v>
      </c>
      <c r="F36" s="15">
        <v>0.03</v>
      </c>
      <c r="G36" s="15">
        <v>0.03</v>
      </c>
      <c r="H36" s="13">
        <v>0.04</v>
      </c>
      <c r="I36" s="13">
        <v>0.05</v>
      </c>
    </row>
    <row r="37" spans="1:9" ht="12.75" customHeight="1">
      <c r="A37" s="4"/>
      <c r="B37" s="16" t="s">
        <v>55</v>
      </c>
      <c r="C37" s="15">
        <v>0.17</v>
      </c>
      <c r="D37" s="13">
        <v>0.2</v>
      </c>
      <c r="E37" s="13">
        <v>0.22</v>
      </c>
      <c r="F37" s="13">
        <v>0.25</v>
      </c>
      <c r="G37" s="13">
        <v>0.28</v>
      </c>
      <c r="H37" s="13">
        <v>0.32</v>
      </c>
      <c r="I37" s="13">
        <v>0.37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6" ref="C39:I39">C26-C29-C36-C37</f>
        <v>-1.22</v>
      </c>
      <c r="D39" s="13">
        <f t="shared" si="6"/>
        <v>2.17</v>
      </c>
      <c r="E39" s="13">
        <f t="shared" si="6"/>
        <v>0.13999999999999999</v>
      </c>
      <c r="F39" s="13">
        <f t="shared" si="6"/>
        <v>0.22999999999999998</v>
      </c>
      <c r="G39" s="13">
        <f t="shared" si="6"/>
        <v>0.28</v>
      </c>
      <c r="H39" s="13">
        <f t="shared" si="6"/>
        <v>0.2700000000000001</v>
      </c>
      <c r="I39" s="13">
        <f t="shared" si="6"/>
        <v>0.2799999999999999</v>
      </c>
    </row>
    <row r="40" spans="1:9" ht="12.75" customHeight="1">
      <c r="A40" s="11" t="s">
        <v>60</v>
      </c>
      <c r="B40" s="17" t="s">
        <v>61</v>
      </c>
      <c r="C40" s="13">
        <f aca="true" t="shared" si="7" ref="C40:I40">SUM(C41:C46)</f>
        <v>0</v>
      </c>
      <c r="D40" s="13">
        <f t="shared" si="7"/>
        <v>0</v>
      </c>
      <c r="E40" s="13">
        <f t="shared" si="7"/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  <c r="I40" s="13">
        <f t="shared" si="7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8" ref="C49:I50">C9</f>
        <v>16.04</v>
      </c>
      <c r="D49" s="13">
        <f t="shared" si="8"/>
        <v>16.54</v>
      </c>
      <c r="E49" s="13">
        <f t="shared" si="8"/>
        <v>17.04</v>
      </c>
      <c r="F49" s="13">
        <f t="shared" si="8"/>
        <v>17.14</v>
      </c>
      <c r="G49" s="13">
        <f t="shared" si="8"/>
        <v>17.14</v>
      </c>
      <c r="H49" s="13">
        <f t="shared" si="8"/>
        <v>17.14</v>
      </c>
      <c r="I49" s="13">
        <f t="shared" si="8"/>
        <v>17.14</v>
      </c>
    </row>
    <row r="50" spans="1:9" ht="12.75" customHeight="1">
      <c r="A50" s="4"/>
      <c r="B50" s="14" t="s">
        <v>68</v>
      </c>
      <c r="C50" s="13">
        <f t="shared" si="8"/>
        <v>3.41</v>
      </c>
      <c r="D50" s="13">
        <f t="shared" si="8"/>
        <v>2.94</v>
      </c>
      <c r="E50" s="13">
        <f t="shared" si="8"/>
        <v>0.62</v>
      </c>
      <c r="F50" s="13">
        <f t="shared" si="8"/>
        <v>2.4</v>
      </c>
      <c r="G50" s="13">
        <f t="shared" si="8"/>
        <v>2.2</v>
      </c>
      <c r="H50" s="13">
        <f t="shared" si="8"/>
        <v>2.32</v>
      </c>
      <c r="I50" s="13">
        <f t="shared" si="8"/>
        <v>2.5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-10.16</v>
      </c>
      <c r="D53" s="13">
        <f aca="true" t="shared" si="9" ref="D53:I53">C54</f>
        <v>-11.38</v>
      </c>
      <c r="E53" s="13">
        <f t="shared" si="9"/>
        <v>-9.21</v>
      </c>
      <c r="F53" s="13">
        <f t="shared" si="9"/>
        <v>-9.07</v>
      </c>
      <c r="G53" s="13">
        <f t="shared" si="9"/>
        <v>-8.84</v>
      </c>
      <c r="H53" s="13">
        <f t="shared" si="9"/>
        <v>-8.56</v>
      </c>
      <c r="I53" s="13">
        <f t="shared" si="9"/>
        <v>-8.290000000000001</v>
      </c>
    </row>
    <row r="54" spans="1:9" ht="12.75" customHeight="1">
      <c r="A54" s="4"/>
      <c r="B54" s="14" t="s">
        <v>73</v>
      </c>
      <c r="C54" s="13">
        <f>C39+C53</f>
        <v>-11.38</v>
      </c>
      <c r="D54" s="13">
        <f aca="true" t="shared" si="10" ref="D54:I54">D39-D40+D53</f>
        <v>-9.21</v>
      </c>
      <c r="E54" s="13">
        <f t="shared" si="10"/>
        <v>-9.07</v>
      </c>
      <c r="F54" s="13">
        <f t="shared" si="10"/>
        <v>-8.84</v>
      </c>
      <c r="G54" s="13">
        <f t="shared" si="10"/>
        <v>-8.56</v>
      </c>
      <c r="H54" s="13">
        <f t="shared" si="10"/>
        <v>-8.290000000000001</v>
      </c>
      <c r="I54" s="13">
        <f t="shared" si="10"/>
        <v>-8.010000000000002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57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I54"/>
  <sheetViews>
    <sheetView view="pageBreakPreview" zoomScale="60" workbookViewId="0" topLeftCell="A1">
      <selection activeCell="K67" sqref="K67"/>
    </sheetView>
  </sheetViews>
  <sheetFormatPr defaultColWidth="9.140625" defaultRowHeight="12.75"/>
  <cols>
    <col min="1" max="1" width="5.140625" style="1" customWidth="1"/>
    <col min="2" max="2" width="47.00390625" style="14" customWidth="1"/>
    <col min="3" max="9" width="9.7109375" style="22" customWidth="1"/>
    <col min="10" max="16384" width="9.140625" style="14" customWidth="1"/>
  </cols>
  <sheetData>
    <row r="1" spans="2:9" ht="12.75">
      <c r="B1" s="2" t="s">
        <v>0</v>
      </c>
      <c r="C1" s="36" t="s">
        <v>128</v>
      </c>
      <c r="D1" s="36"/>
      <c r="E1" s="36"/>
      <c r="F1" s="36"/>
      <c r="G1" s="36"/>
      <c r="H1" s="36"/>
      <c r="I1" s="36"/>
    </row>
    <row r="2" spans="2:9" ht="12.75">
      <c r="B2" s="2" t="s">
        <v>2</v>
      </c>
      <c r="C2" s="36" t="s">
        <v>3</v>
      </c>
      <c r="D2" s="36"/>
      <c r="E2" s="36"/>
      <c r="F2" s="36"/>
      <c r="G2" s="36"/>
      <c r="H2" s="36"/>
      <c r="I2" s="36"/>
    </row>
    <row r="3" spans="2:9" ht="12.75">
      <c r="B3" s="2" t="s">
        <v>4</v>
      </c>
      <c r="C3" s="36" t="s">
        <v>5</v>
      </c>
      <c r="D3" s="36"/>
      <c r="E3" s="36"/>
      <c r="F3" s="36"/>
      <c r="G3" s="36"/>
      <c r="H3" s="36"/>
      <c r="I3" s="36"/>
    </row>
    <row r="4" spans="2:9" ht="15" customHeight="1">
      <c r="B4" s="37" t="s">
        <v>6</v>
      </c>
      <c r="C4" s="38"/>
      <c r="D4" s="38"/>
      <c r="E4" s="38"/>
      <c r="F4" s="38"/>
      <c r="G4" s="38"/>
      <c r="H4" s="38"/>
      <c r="I4" s="38"/>
    </row>
    <row r="5" spans="2:9" s="5" customFormat="1" ht="15" customHeight="1"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5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25</v>
      </c>
      <c r="D8" s="15">
        <v>25</v>
      </c>
      <c r="E8" s="15">
        <v>25</v>
      </c>
      <c r="F8" s="15">
        <v>25</v>
      </c>
      <c r="G8" s="15">
        <v>25</v>
      </c>
      <c r="H8" s="15">
        <v>25</v>
      </c>
      <c r="I8" s="15">
        <v>25</v>
      </c>
    </row>
    <row r="9" spans="1:9" ht="12.75" customHeight="1">
      <c r="A9" s="4"/>
      <c r="B9" s="14" t="s">
        <v>18</v>
      </c>
      <c r="C9" s="15">
        <v>3.5</v>
      </c>
      <c r="D9" s="15">
        <v>6.06</v>
      </c>
      <c r="E9" s="15">
        <v>6.46</v>
      </c>
      <c r="F9" s="15">
        <v>7.46</v>
      </c>
      <c r="G9" s="15">
        <v>7.76</v>
      </c>
      <c r="H9" s="15">
        <v>8</v>
      </c>
      <c r="I9" s="15">
        <v>8.5</v>
      </c>
    </row>
    <row r="10" spans="1:9" ht="12.75" customHeight="1">
      <c r="A10" s="4"/>
      <c r="B10" s="14" t="s">
        <v>19</v>
      </c>
      <c r="C10" s="15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ht="12.75" customHeight="1">
      <c r="A11" s="4"/>
      <c r="B11" s="16" t="s">
        <v>21</v>
      </c>
      <c r="C11" s="15">
        <v>-0.23</v>
      </c>
      <c r="D11" s="13">
        <v>-0.65</v>
      </c>
      <c r="E11" s="13">
        <v>-0.41</v>
      </c>
      <c r="F11" s="13">
        <v>-0.42</v>
      </c>
      <c r="G11" s="13">
        <v>-0.04</v>
      </c>
      <c r="H11" s="13">
        <v>0.1</v>
      </c>
      <c r="I11" s="13">
        <v>0.2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-0.23</v>
      </c>
      <c r="D15" s="13">
        <f t="shared" si="0"/>
        <v>-0.65</v>
      </c>
      <c r="E15" s="13">
        <f t="shared" si="0"/>
        <v>-0.41</v>
      </c>
      <c r="F15" s="13">
        <f t="shared" si="0"/>
        <v>-0.42</v>
      </c>
      <c r="G15" s="13">
        <f t="shared" si="0"/>
        <v>-0.04</v>
      </c>
      <c r="H15" s="13">
        <f t="shared" si="0"/>
        <v>0.1</v>
      </c>
      <c r="I15" s="13">
        <f t="shared" si="0"/>
        <v>0.2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</row>
    <row r="18" spans="1:9" ht="12.75" customHeight="1">
      <c r="A18" s="11" t="s">
        <v>31</v>
      </c>
      <c r="B18" s="17" t="s">
        <v>32</v>
      </c>
      <c r="C18" s="15">
        <v>3.91</v>
      </c>
      <c r="D18" s="13">
        <v>4.1</v>
      </c>
      <c r="E18" s="13">
        <v>4.06</v>
      </c>
      <c r="F18" s="13">
        <v>3.88</v>
      </c>
      <c r="G18" s="13">
        <v>3.74</v>
      </c>
      <c r="H18" s="13">
        <v>4</v>
      </c>
      <c r="I18" s="13">
        <v>4.25</v>
      </c>
    </row>
    <row r="19" spans="1:9" ht="12.75" customHeight="1">
      <c r="A19" s="11" t="s">
        <v>33</v>
      </c>
      <c r="B19" s="17" t="s">
        <v>34</v>
      </c>
      <c r="C19" s="15">
        <v>2.26</v>
      </c>
      <c r="D19" s="13">
        <v>2.48</v>
      </c>
      <c r="E19" s="13">
        <v>0.78</v>
      </c>
      <c r="F19" s="13">
        <v>1.19</v>
      </c>
      <c r="G19" s="13">
        <v>1.32</v>
      </c>
      <c r="H19" s="13">
        <v>1.5</v>
      </c>
      <c r="I19" s="13">
        <v>1.75</v>
      </c>
    </row>
    <row r="20" spans="1:9" ht="12.75" customHeight="1">
      <c r="A20" s="11" t="s">
        <v>35</v>
      </c>
      <c r="B20" s="17" t="s">
        <v>36</v>
      </c>
      <c r="C20" s="15">
        <v>0.06</v>
      </c>
      <c r="D20" s="13">
        <v>0.05</v>
      </c>
      <c r="E20" s="13">
        <v>0.04</v>
      </c>
      <c r="F20" s="13">
        <v>0.04</v>
      </c>
      <c r="G20" s="13">
        <v>0.03</v>
      </c>
      <c r="H20" s="13">
        <v>0.02</v>
      </c>
      <c r="I20" s="13">
        <v>0.01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1.53</v>
      </c>
      <c r="E22" s="13">
        <v>0.99</v>
      </c>
      <c r="F22" s="13">
        <v>1.02</v>
      </c>
      <c r="G22" s="13">
        <v>1.1</v>
      </c>
      <c r="H22" s="13">
        <v>1.25</v>
      </c>
      <c r="I22" s="13">
        <v>1.5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12.75" customHeight="1">
      <c r="A25" s="11" t="s">
        <v>42</v>
      </c>
      <c r="B25" s="17" t="s">
        <v>43</v>
      </c>
      <c r="C25" s="15">
        <v>1.8</v>
      </c>
      <c r="D25" s="13">
        <v>2.01</v>
      </c>
      <c r="E25" s="13">
        <v>1.21</v>
      </c>
      <c r="F25" s="13">
        <v>1.25</v>
      </c>
      <c r="G25" s="13">
        <v>0.95</v>
      </c>
      <c r="H25" s="13">
        <v>0.93</v>
      </c>
      <c r="I25" s="13">
        <v>1.06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(C22+C24)-C25</f>
        <v>-1.8</v>
      </c>
      <c r="D26" s="13">
        <f t="shared" si="2"/>
        <v>-0.47999999999999976</v>
      </c>
      <c r="E26" s="13">
        <f t="shared" si="2"/>
        <v>-0.21999999999999997</v>
      </c>
      <c r="F26" s="13">
        <f t="shared" si="2"/>
        <v>-0.22999999999999998</v>
      </c>
      <c r="G26" s="13">
        <f t="shared" si="2"/>
        <v>0.15000000000000013</v>
      </c>
      <c r="H26" s="13">
        <f t="shared" si="2"/>
        <v>0.31999999999999995</v>
      </c>
      <c r="I26" s="13">
        <f t="shared" si="2"/>
        <v>0.43999999999999995</v>
      </c>
    </row>
    <row r="27" spans="1:9" ht="12.75" customHeight="1">
      <c r="A27" s="11" t="s">
        <v>46</v>
      </c>
      <c r="B27" s="17" t="s">
        <v>47</v>
      </c>
      <c r="C27" s="13">
        <f aca="true" t="shared" si="3" ref="C27:I27">C28+C30+C31-C33-C34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/>
      <c r="D29" s="13"/>
      <c r="E29" s="13"/>
      <c r="F29" s="13"/>
      <c r="G29" s="13"/>
      <c r="H29" s="13"/>
      <c r="I29" s="13"/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C32" s="15"/>
      <c r="D32" s="13"/>
      <c r="E32" s="13"/>
      <c r="F32" s="13"/>
      <c r="G32" s="13"/>
      <c r="H32" s="13"/>
      <c r="I32" s="13"/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0.14</v>
      </c>
      <c r="D36" s="13">
        <v>0.17</v>
      </c>
      <c r="E36" s="13">
        <v>0.19</v>
      </c>
      <c r="F36" s="13">
        <v>0.19</v>
      </c>
      <c r="G36" s="13">
        <v>0.19</v>
      </c>
      <c r="H36" s="13">
        <v>0.22</v>
      </c>
      <c r="I36" s="13">
        <v>0.24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4" ref="C39:I39">C26-C29-C36-C37</f>
        <v>-1.94</v>
      </c>
      <c r="D39" s="13">
        <f t="shared" si="4"/>
        <v>-0.6499999999999998</v>
      </c>
      <c r="E39" s="13">
        <f t="shared" si="4"/>
        <v>-0.41</v>
      </c>
      <c r="F39" s="13">
        <f t="shared" si="4"/>
        <v>-0.42</v>
      </c>
      <c r="G39" s="13">
        <f t="shared" si="4"/>
        <v>-0.03999999999999987</v>
      </c>
      <c r="H39" s="13">
        <f t="shared" si="4"/>
        <v>0.09999999999999995</v>
      </c>
      <c r="I39" s="13">
        <f t="shared" si="4"/>
        <v>0.19999999999999996</v>
      </c>
    </row>
    <row r="40" spans="1:9" ht="12.75" customHeight="1">
      <c r="A40" s="11" t="s">
        <v>60</v>
      </c>
      <c r="B40" s="17" t="s">
        <v>61</v>
      </c>
      <c r="C40" s="13">
        <f aca="true" t="shared" si="5" ref="C40:I40">SUM(C41:C46)</f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6" ref="C49:I50">C9</f>
        <v>3.5</v>
      </c>
      <c r="D49" s="13">
        <f t="shared" si="6"/>
        <v>6.06</v>
      </c>
      <c r="E49" s="13">
        <f t="shared" si="6"/>
        <v>6.46</v>
      </c>
      <c r="F49" s="13">
        <f t="shared" si="6"/>
        <v>7.46</v>
      </c>
      <c r="G49" s="13">
        <f t="shared" si="6"/>
        <v>7.76</v>
      </c>
      <c r="H49" s="13">
        <f t="shared" si="6"/>
        <v>8</v>
      </c>
      <c r="I49" s="13">
        <f t="shared" si="6"/>
        <v>8.5</v>
      </c>
    </row>
    <row r="50" spans="1:9" ht="12.75" customHeight="1">
      <c r="A50" s="4"/>
      <c r="B50" s="14" t="s">
        <v>68</v>
      </c>
      <c r="C50" s="13">
        <f t="shared" si="6"/>
        <v>0</v>
      </c>
      <c r="D50" s="13">
        <f t="shared" si="6"/>
        <v>0</v>
      </c>
      <c r="E50" s="13">
        <f t="shared" si="6"/>
        <v>0</v>
      </c>
      <c r="F50" s="13">
        <f t="shared" si="6"/>
        <v>0</v>
      </c>
      <c r="G50" s="13">
        <f t="shared" si="6"/>
        <v>0</v>
      </c>
      <c r="H50" s="13">
        <f t="shared" si="6"/>
        <v>0</v>
      </c>
      <c r="I50" s="13">
        <f t="shared" si="6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0.73</v>
      </c>
      <c r="D53" s="13">
        <f aca="true" t="shared" si="7" ref="D53:I53">C54</f>
        <v>-1.21</v>
      </c>
      <c r="E53" s="13">
        <f t="shared" si="7"/>
        <v>-1.8599999999999999</v>
      </c>
      <c r="F53" s="13">
        <f t="shared" si="7"/>
        <v>-2.27</v>
      </c>
      <c r="G53" s="13">
        <f t="shared" si="7"/>
        <v>-2.69</v>
      </c>
      <c r="H53" s="13">
        <f t="shared" si="7"/>
        <v>-2.73</v>
      </c>
      <c r="I53" s="13">
        <f t="shared" si="7"/>
        <v>-2.63</v>
      </c>
    </row>
    <row r="54" spans="1:9" ht="12.75" customHeight="1">
      <c r="A54" s="4"/>
      <c r="B54" s="14" t="s">
        <v>73</v>
      </c>
      <c r="C54" s="13">
        <f>C53+C39</f>
        <v>-1.21</v>
      </c>
      <c r="D54" s="13">
        <f aca="true" t="shared" si="8" ref="D54:I54">D39-D40+D53</f>
        <v>-1.8599999999999999</v>
      </c>
      <c r="E54" s="13">
        <f t="shared" si="8"/>
        <v>-2.27</v>
      </c>
      <c r="F54" s="13">
        <f t="shared" si="8"/>
        <v>-2.69</v>
      </c>
      <c r="G54" s="13">
        <f t="shared" si="8"/>
        <v>-2.73</v>
      </c>
      <c r="H54" s="13">
        <f t="shared" si="8"/>
        <v>-2.63</v>
      </c>
      <c r="I54" s="13">
        <f t="shared" si="8"/>
        <v>-2.4299999999999997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59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54"/>
  <sheetViews>
    <sheetView view="pageBreakPreview" zoomScale="60" workbookViewId="0" topLeftCell="A1">
      <selection activeCell="G60" sqref="G60"/>
    </sheetView>
  </sheetViews>
  <sheetFormatPr defaultColWidth="9.140625" defaultRowHeight="12.75"/>
  <cols>
    <col min="1" max="1" width="5.140625" style="1" customWidth="1"/>
    <col min="2" max="2" width="47.00390625" style="14" customWidth="1"/>
    <col min="3" max="9" width="9.7109375" style="22" customWidth="1"/>
    <col min="10" max="16384" width="9.140625" style="14" customWidth="1"/>
  </cols>
  <sheetData>
    <row r="1" spans="2:9" ht="12.75">
      <c r="B1" s="2" t="s">
        <v>0</v>
      </c>
      <c r="C1" s="36" t="s">
        <v>75</v>
      </c>
      <c r="D1" s="36"/>
      <c r="E1" s="36"/>
      <c r="F1" s="36"/>
      <c r="G1" s="36"/>
      <c r="H1" s="36"/>
      <c r="I1" s="36"/>
    </row>
    <row r="2" spans="2:9" ht="12.75">
      <c r="B2" s="2" t="s">
        <v>2</v>
      </c>
      <c r="C2" s="36" t="s">
        <v>3</v>
      </c>
      <c r="D2" s="36"/>
      <c r="E2" s="36"/>
      <c r="F2" s="36"/>
      <c r="G2" s="36"/>
      <c r="H2" s="36"/>
      <c r="I2" s="36"/>
    </row>
    <row r="3" spans="2:9" ht="12.75">
      <c r="B3" s="2" t="s">
        <v>4</v>
      </c>
      <c r="C3" s="36" t="s">
        <v>5</v>
      </c>
      <c r="D3" s="36"/>
      <c r="E3" s="36"/>
      <c r="F3" s="36"/>
      <c r="G3" s="36"/>
      <c r="H3" s="36"/>
      <c r="I3" s="36"/>
    </row>
    <row r="4" spans="2:9" ht="15" customHeight="1">
      <c r="B4" s="37" t="s">
        <v>6</v>
      </c>
      <c r="C4" s="38"/>
      <c r="D4" s="38"/>
      <c r="E4" s="38"/>
      <c r="F4" s="38"/>
      <c r="G4" s="38"/>
      <c r="H4" s="38"/>
      <c r="I4" s="38"/>
    </row>
    <row r="5" spans="2:9" s="5" customFormat="1" ht="15" customHeight="1"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5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10</v>
      </c>
      <c r="D8" s="15">
        <v>12</v>
      </c>
      <c r="E8" s="15">
        <v>12</v>
      </c>
      <c r="F8" s="15">
        <v>13.5</v>
      </c>
      <c r="G8" s="15">
        <v>13.5</v>
      </c>
      <c r="H8" s="15">
        <v>0</v>
      </c>
      <c r="I8" s="15">
        <v>0</v>
      </c>
    </row>
    <row r="9" spans="1:9" ht="12.75" customHeight="1">
      <c r="A9" s="4"/>
      <c r="B9" s="14" t="s">
        <v>18</v>
      </c>
      <c r="C9" s="15">
        <v>10.3</v>
      </c>
      <c r="D9" s="15">
        <v>11.74</v>
      </c>
      <c r="E9" s="15">
        <v>12</v>
      </c>
      <c r="F9" s="15">
        <v>12.5</v>
      </c>
      <c r="G9" s="15">
        <v>15.01</v>
      </c>
      <c r="H9" s="15">
        <v>0</v>
      </c>
      <c r="I9" s="15">
        <v>0</v>
      </c>
    </row>
    <row r="10" spans="1:9" ht="12.75" customHeight="1">
      <c r="A10" s="4"/>
      <c r="B10" s="14" t="s">
        <v>19</v>
      </c>
      <c r="C10" s="15">
        <v>0.54</v>
      </c>
      <c r="D10" s="13">
        <v>0.54</v>
      </c>
      <c r="E10" s="13">
        <v>0.54</v>
      </c>
      <c r="F10" s="13">
        <v>0.54</v>
      </c>
      <c r="G10" s="13">
        <v>0.54</v>
      </c>
      <c r="H10" s="13">
        <v>0</v>
      </c>
      <c r="I10" s="13">
        <v>0</v>
      </c>
    </row>
    <row r="11" spans="1:9" ht="12.75" customHeight="1">
      <c r="A11" s="4"/>
      <c r="B11" s="16" t="s">
        <v>21</v>
      </c>
      <c r="C11" s="15">
        <v>-1.72</v>
      </c>
      <c r="D11" s="13">
        <v>-3.32</v>
      </c>
      <c r="E11" s="13">
        <v>-4.92</v>
      </c>
      <c r="F11" s="13">
        <v>-5.51</v>
      </c>
      <c r="G11" s="13">
        <v>-6.31</v>
      </c>
      <c r="H11" s="13">
        <v>0</v>
      </c>
      <c r="I11" s="13">
        <v>0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0.93</v>
      </c>
      <c r="D13" s="15">
        <v>11.74</v>
      </c>
      <c r="E13" s="15">
        <v>11.74</v>
      </c>
      <c r="F13" s="15">
        <v>12</v>
      </c>
      <c r="G13" s="15">
        <v>12.5</v>
      </c>
      <c r="H13" s="15">
        <v>0</v>
      </c>
      <c r="I13" s="15">
        <v>0</v>
      </c>
    </row>
    <row r="14" spans="1:9" ht="12.75" customHeight="1">
      <c r="A14" s="4"/>
      <c r="B14" s="14" t="s">
        <v>25</v>
      </c>
      <c r="C14" s="15">
        <v>9.37</v>
      </c>
      <c r="D14" s="13">
        <v>0</v>
      </c>
      <c r="E14" s="13">
        <v>0.26</v>
      </c>
      <c r="F14" s="13">
        <v>0.5</v>
      </c>
      <c r="G14" s="13">
        <v>2.51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>C11</f>
        <v>-1.72</v>
      </c>
      <c r="D15" s="13">
        <f>D11</f>
        <v>-3.32</v>
      </c>
      <c r="E15" s="13">
        <f>E11</f>
        <v>-4.92</v>
      </c>
      <c r="F15" s="13">
        <f>F11</f>
        <v>-5.51</v>
      </c>
      <c r="G15" s="13">
        <f>G11</f>
        <v>-6.31</v>
      </c>
      <c r="H15" s="13">
        <v>0</v>
      </c>
      <c r="I15" s="13">
        <v>0</v>
      </c>
    </row>
    <row r="16" spans="1:9" ht="12.75" customHeight="1">
      <c r="A16" s="11" t="s">
        <v>27</v>
      </c>
      <c r="B16" s="17" t="s">
        <v>28</v>
      </c>
      <c r="C16" s="15"/>
      <c r="D16" s="13"/>
      <c r="E16" s="13"/>
      <c r="F16" s="13"/>
      <c r="G16" s="13"/>
      <c r="H16" s="13"/>
      <c r="I16" s="13"/>
    </row>
    <row r="17" spans="1:9" ht="12.75" customHeight="1">
      <c r="A17" s="11" t="s">
        <v>29</v>
      </c>
      <c r="B17" s="17" t="s">
        <v>30</v>
      </c>
      <c r="C17" s="15">
        <f>C10</f>
        <v>0.54</v>
      </c>
      <c r="D17" s="13">
        <f>D10</f>
        <v>0.54</v>
      </c>
      <c r="E17" s="13">
        <f>E10</f>
        <v>0.54</v>
      </c>
      <c r="F17" s="13">
        <f>F10</f>
        <v>0.54</v>
      </c>
      <c r="G17" s="13">
        <f>G10</f>
        <v>0.54</v>
      </c>
      <c r="H17" s="13">
        <v>0</v>
      </c>
      <c r="I17" s="13">
        <v>0</v>
      </c>
    </row>
    <row r="18" spans="1:9" ht="12.75" customHeight="1">
      <c r="A18" s="11" t="s">
        <v>31</v>
      </c>
      <c r="B18" s="17" t="s">
        <v>32</v>
      </c>
      <c r="C18" s="15">
        <v>1.38</v>
      </c>
      <c r="D18" s="13">
        <v>1.31</v>
      </c>
      <c r="E18" s="13">
        <v>1.17</v>
      </c>
      <c r="F18" s="13">
        <v>1.04</v>
      </c>
      <c r="G18" s="13">
        <v>0.93</v>
      </c>
      <c r="H18" s="13">
        <v>0</v>
      </c>
      <c r="I18" s="13">
        <v>0</v>
      </c>
    </row>
    <row r="19" spans="1:9" ht="12.75" customHeight="1">
      <c r="A19" s="11" t="s">
        <v>33</v>
      </c>
      <c r="B19" s="17" t="s">
        <v>34</v>
      </c>
      <c r="C19" s="15">
        <v>1.07</v>
      </c>
      <c r="D19" s="13">
        <v>0.82</v>
      </c>
      <c r="E19" s="13">
        <v>0.73</v>
      </c>
      <c r="F19" s="13">
        <v>0.67</v>
      </c>
      <c r="G19" s="13">
        <v>0.93</v>
      </c>
      <c r="H19" s="13">
        <v>0</v>
      </c>
      <c r="I19" s="13">
        <v>0</v>
      </c>
    </row>
    <row r="20" spans="1:9" ht="12.75" customHeight="1">
      <c r="A20" s="11" t="s">
        <v>35</v>
      </c>
      <c r="B20" s="17" t="s">
        <v>36</v>
      </c>
      <c r="C20" s="15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>
        <v>0</v>
      </c>
      <c r="D22" s="13">
        <v>0.67</v>
      </c>
      <c r="E22" s="13">
        <v>0.62</v>
      </c>
      <c r="F22" s="13">
        <v>0.59</v>
      </c>
      <c r="G22" s="13">
        <v>0.7</v>
      </c>
      <c r="H22" s="13">
        <v>0</v>
      </c>
      <c r="I22" s="13">
        <v>0</v>
      </c>
    </row>
    <row r="23" spans="1:9" ht="12.75" customHeight="1">
      <c r="A23" s="4"/>
      <c r="B23" s="14" t="s">
        <v>40</v>
      </c>
      <c r="C23" s="15"/>
      <c r="D23" s="13"/>
      <c r="E23" s="13"/>
      <c r="F23" s="13"/>
      <c r="G23" s="13"/>
      <c r="H23" s="13"/>
      <c r="I23" s="13"/>
    </row>
    <row r="24" spans="1:9" ht="12.75" customHeight="1">
      <c r="A24" s="4"/>
      <c r="B24" s="14" t="s">
        <v>41</v>
      </c>
      <c r="C24" s="15"/>
      <c r="D24" s="13"/>
      <c r="E24" s="13"/>
      <c r="F24" s="13"/>
      <c r="G24" s="13"/>
      <c r="H24" s="13"/>
      <c r="I24" s="13"/>
    </row>
    <row r="25" spans="1:9" ht="12.75" customHeight="1">
      <c r="A25" s="11" t="s">
        <v>42</v>
      </c>
      <c r="B25" s="17" t="s">
        <v>43</v>
      </c>
      <c r="C25" s="15">
        <v>2.17</v>
      </c>
      <c r="D25" s="13">
        <v>2.11</v>
      </c>
      <c r="E25" s="13">
        <v>2.07</v>
      </c>
      <c r="F25" s="13">
        <v>1.05</v>
      </c>
      <c r="G25" s="13">
        <v>1.39</v>
      </c>
      <c r="H25" s="13">
        <v>0</v>
      </c>
      <c r="I25" s="13">
        <v>0</v>
      </c>
    </row>
    <row r="26" spans="1:9" ht="12.75" customHeight="1">
      <c r="A26" s="11" t="s">
        <v>44</v>
      </c>
      <c r="B26" s="17" t="s">
        <v>45</v>
      </c>
      <c r="C26" s="13">
        <f aca="true" t="shared" si="0" ref="C26:I26">(C22+C24)-C25</f>
        <v>-2.17</v>
      </c>
      <c r="D26" s="13">
        <f t="shared" si="0"/>
        <v>-1.44</v>
      </c>
      <c r="E26" s="13">
        <f t="shared" si="0"/>
        <v>-1.4499999999999997</v>
      </c>
      <c r="F26" s="13">
        <f t="shared" si="0"/>
        <v>-0.4600000000000001</v>
      </c>
      <c r="G26" s="13">
        <f t="shared" si="0"/>
        <v>-0.69</v>
      </c>
      <c r="H26" s="13">
        <f t="shared" si="0"/>
        <v>0</v>
      </c>
      <c r="I26" s="13">
        <f t="shared" si="0"/>
        <v>0</v>
      </c>
    </row>
    <row r="27" spans="1:9" ht="12.75" customHeight="1">
      <c r="A27" s="11" t="s">
        <v>46</v>
      </c>
      <c r="B27" s="17" t="s">
        <v>47</v>
      </c>
      <c r="C27" s="13"/>
      <c r="D27" s="13"/>
      <c r="E27" s="13"/>
      <c r="F27" s="13"/>
      <c r="G27" s="13"/>
      <c r="H27" s="13">
        <f>H28+H30+H31-H33-H34</f>
        <v>0</v>
      </c>
      <c r="I27" s="13">
        <f>I28+I30+I31-I33-I34</f>
        <v>0</v>
      </c>
    </row>
    <row r="28" spans="1:9" ht="12.75" customHeight="1">
      <c r="A28" s="4"/>
      <c r="B28" s="16" t="s">
        <v>48</v>
      </c>
      <c r="C28" s="15">
        <v>1.09</v>
      </c>
      <c r="D28" s="13">
        <v>1.18</v>
      </c>
      <c r="E28" s="13">
        <v>1.27</v>
      </c>
      <c r="F28" s="13">
        <v>1.4</v>
      </c>
      <c r="G28" s="13">
        <v>1.49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0.09</v>
      </c>
      <c r="D29" s="13">
        <v>0.09</v>
      </c>
      <c r="E29" s="13">
        <v>0.13</v>
      </c>
      <c r="F29" s="13">
        <v>0.09</v>
      </c>
      <c r="G29" s="13">
        <v>0.09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1.18</v>
      </c>
      <c r="D30" s="13">
        <v>1.27</v>
      </c>
      <c r="E30" s="13">
        <v>1.4</v>
      </c>
      <c r="F30" s="13">
        <v>1.49</v>
      </c>
      <c r="G30" s="13">
        <v>1.58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C32" s="15"/>
      <c r="D32" s="13"/>
      <c r="E32" s="13"/>
      <c r="F32" s="13"/>
      <c r="G32" s="13"/>
      <c r="H32" s="13"/>
      <c r="I32" s="13"/>
    </row>
    <row r="33" spans="1:9" ht="12.75" customHeight="1">
      <c r="A33" s="4"/>
      <c r="B33" s="14" t="s">
        <v>50</v>
      </c>
      <c r="C33" s="15"/>
      <c r="D33" s="13"/>
      <c r="E33" s="13"/>
      <c r="F33" s="13"/>
      <c r="G33" s="13"/>
      <c r="H33" s="13"/>
      <c r="I33" s="13"/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0.15</v>
      </c>
      <c r="D36" s="13">
        <v>0.16</v>
      </c>
      <c r="E36" s="13">
        <v>0.15</v>
      </c>
      <c r="F36" s="13">
        <v>0.13</v>
      </c>
      <c r="G36" s="13">
        <v>0.11</v>
      </c>
      <c r="H36" s="13">
        <v>0</v>
      </c>
      <c r="I36" s="13">
        <v>0</v>
      </c>
    </row>
    <row r="37" spans="1:9" ht="12.75" customHeight="1">
      <c r="A37" s="4"/>
      <c r="B37" s="16" t="s">
        <v>55</v>
      </c>
      <c r="C37" s="15"/>
      <c r="D37" s="13"/>
      <c r="E37" s="13"/>
      <c r="F37" s="13"/>
      <c r="G37" s="13"/>
      <c r="H37" s="13"/>
      <c r="I37" s="13"/>
    </row>
    <row r="38" spans="1:9" ht="12.75" customHeight="1">
      <c r="A38" s="11" t="s">
        <v>56</v>
      </c>
      <c r="B38" s="17" t="s">
        <v>57</v>
      </c>
      <c r="C38" s="15"/>
      <c r="D38" s="13"/>
      <c r="E38" s="13"/>
      <c r="F38" s="13"/>
      <c r="G38" s="13"/>
      <c r="H38" s="13"/>
      <c r="I38" s="13"/>
    </row>
    <row r="39" spans="1:9" ht="12.75" customHeight="1">
      <c r="A39" s="11" t="s">
        <v>58</v>
      </c>
      <c r="B39" s="12" t="s">
        <v>59</v>
      </c>
      <c r="C39" s="13">
        <f aca="true" t="shared" si="1" ref="C39:I39">C26-C36-C37</f>
        <v>-2.32</v>
      </c>
      <c r="D39" s="13">
        <f t="shared" si="1"/>
        <v>-1.5999999999999999</v>
      </c>
      <c r="E39" s="13">
        <f t="shared" si="1"/>
        <v>-1.5999999999999996</v>
      </c>
      <c r="F39" s="13">
        <f t="shared" si="1"/>
        <v>-0.5900000000000001</v>
      </c>
      <c r="G39" s="13">
        <f t="shared" si="1"/>
        <v>-0.7999999999999999</v>
      </c>
      <c r="H39" s="13">
        <f t="shared" si="1"/>
        <v>0</v>
      </c>
      <c r="I39" s="13">
        <f t="shared" si="1"/>
        <v>0</v>
      </c>
    </row>
    <row r="40" spans="1:9" ht="12.75" customHeight="1">
      <c r="A40" s="11" t="s">
        <v>60</v>
      </c>
      <c r="B40" s="17" t="s">
        <v>61</v>
      </c>
      <c r="C40" s="13">
        <f aca="true" t="shared" si="2" ref="C40:I40">SUM(C41:C46)</f>
        <v>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  <c r="H40" s="13">
        <f t="shared" si="2"/>
        <v>0</v>
      </c>
      <c r="I40" s="13">
        <f t="shared" si="2"/>
        <v>0</v>
      </c>
    </row>
    <row r="41" spans="1:9" ht="12.75" customHeight="1">
      <c r="A41" s="4"/>
      <c r="B41" s="16" t="s">
        <v>62</v>
      </c>
      <c r="C41" s="15"/>
      <c r="D41" s="13"/>
      <c r="E41" s="13"/>
      <c r="F41" s="13"/>
      <c r="G41" s="13"/>
      <c r="H41" s="13"/>
      <c r="I41" s="13"/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/>
      <c r="D48" s="13"/>
      <c r="E48" s="13"/>
      <c r="F48" s="13"/>
      <c r="G48" s="13"/>
      <c r="H48" s="13"/>
      <c r="I48" s="13"/>
    </row>
    <row r="49" spans="1:9" ht="12.75" customHeight="1">
      <c r="A49" s="4"/>
      <c r="B49" s="16" t="s">
        <v>67</v>
      </c>
      <c r="C49" s="13">
        <v>0.93</v>
      </c>
      <c r="D49" s="13">
        <v>11.74</v>
      </c>
      <c r="E49" s="13">
        <v>11.74</v>
      </c>
      <c r="F49" s="13">
        <v>12</v>
      </c>
      <c r="G49" s="13">
        <v>12.5</v>
      </c>
      <c r="H49" s="13">
        <f>H9</f>
        <v>0</v>
      </c>
      <c r="I49" s="13">
        <f>I9</f>
        <v>0</v>
      </c>
    </row>
    <row r="50" spans="1:9" ht="12.75" customHeight="1">
      <c r="A50" s="4"/>
      <c r="B50" s="14" t="s">
        <v>68</v>
      </c>
      <c r="C50" s="13">
        <f>C10</f>
        <v>0.54</v>
      </c>
      <c r="D50" s="13">
        <f>D10</f>
        <v>0.54</v>
      </c>
      <c r="E50" s="13">
        <f>E10</f>
        <v>0.54</v>
      </c>
      <c r="F50" s="13">
        <f>F10</f>
        <v>0.54</v>
      </c>
      <c r="G50" s="13">
        <f>G10</f>
        <v>0.54</v>
      </c>
      <c r="H50" s="13">
        <f>H10</f>
        <v>0</v>
      </c>
      <c r="I50" s="13">
        <f>I10</f>
        <v>0</v>
      </c>
    </row>
    <row r="51" spans="1:9" ht="12.75" customHeight="1">
      <c r="A51" s="4"/>
      <c r="B51" s="16" t="s">
        <v>69</v>
      </c>
      <c r="C51" s="15"/>
      <c r="D51" s="13"/>
      <c r="E51" s="13"/>
      <c r="F51" s="13"/>
      <c r="G51" s="13"/>
      <c r="H51" s="13"/>
      <c r="I51" s="13"/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0</v>
      </c>
      <c r="D53" s="13">
        <f>C54</f>
        <v>-2.32</v>
      </c>
      <c r="E53" s="13">
        <f>D54</f>
        <v>-3.92</v>
      </c>
      <c r="F53" s="13">
        <f>E54</f>
        <v>-5.52</v>
      </c>
      <c r="G53" s="13">
        <f>F54</f>
        <v>-6.109999999999999</v>
      </c>
      <c r="H53" s="13">
        <v>0</v>
      </c>
      <c r="I53" s="13">
        <v>0</v>
      </c>
    </row>
    <row r="54" spans="1:9" ht="12.75" customHeight="1">
      <c r="A54" s="4"/>
      <c r="B54" s="14" t="s">
        <v>73</v>
      </c>
      <c r="C54" s="13">
        <f>C53+C39</f>
        <v>-2.32</v>
      </c>
      <c r="D54" s="13">
        <f>D39-D40+D53</f>
        <v>-3.92</v>
      </c>
      <c r="E54" s="13">
        <f>E39-E40+E53</f>
        <v>-5.52</v>
      </c>
      <c r="F54" s="13">
        <f>F39-F40+F53</f>
        <v>-6.109999999999999</v>
      </c>
      <c r="G54" s="13">
        <f>G39-G40+G53</f>
        <v>-6.909999999999999</v>
      </c>
      <c r="H54" s="13">
        <v>0</v>
      </c>
      <c r="I54" s="13">
        <v>0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25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J54"/>
  <sheetViews>
    <sheetView view="pageBreakPreview" zoomScale="60" workbookViewId="0" topLeftCell="A1">
      <selection activeCell="C8" sqref="C8:I54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1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3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5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5" customHeight="1">
      <c r="A8" s="4"/>
      <c r="B8" s="14" t="s">
        <v>17</v>
      </c>
      <c r="C8" s="35">
        <v>0.3</v>
      </c>
      <c r="D8" s="35">
        <v>0.3</v>
      </c>
      <c r="E8" s="35">
        <v>0.3</v>
      </c>
      <c r="F8" s="35">
        <v>2</v>
      </c>
      <c r="G8" s="35">
        <v>2</v>
      </c>
      <c r="H8" s="35">
        <v>2</v>
      </c>
      <c r="I8" s="35">
        <v>2</v>
      </c>
    </row>
    <row r="9" spans="1:9" ht="15" customHeight="1">
      <c r="A9" s="4"/>
      <c r="B9" s="14" t="s">
        <v>18</v>
      </c>
      <c r="C9" s="35">
        <v>0.2</v>
      </c>
      <c r="D9" s="35">
        <v>0.2</v>
      </c>
      <c r="E9" s="35">
        <v>0.2</v>
      </c>
      <c r="F9" s="35">
        <v>0.7</v>
      </c>
      <c r="G9" s="35">
        <v>0.7</v>
      </c>
      <c r="H9" s="35">
        <v>0.7</v>
      </c>
      <c r="I9" s="35">
        <v>0.7</v>
      </c>
    </row>
    <row r="10" spans="1:9" ht="15" customHeight="1">
      <c r="A10" s="4"/>
      <c r="B10" s="14" t="s">
        <v>19</v>
      </c>
      <c r="C10" s="35" t="s">
        <v>20</v>
      </c>
      <c r="D10" s="13" t="s">
        <v>20</v>
      </c>
      <c r="E10" s="13" t="s">
        <v>20</v>
      </c>
      <c r="F10" s="13" t="s">
        <v>20</v>
      </c>
      <c r="G10" s="13" t="s">
        <v>20</v>
      </c>
      <c r="H10" s="13" t="s">
        <v>20</v>
      </c>
      <c r="I10" s="13"/>
    </row>
    <row r="11" spans="1:9" ht="15" customHeight="1">
      <c r="A11" s="4"/>
      <c r="B11" s="16" t="s">
        <v>21</v>
      </c>
      <c r="C11" s="35">
        <v>0.18</v>
      </c>
      <c r="D11" s="13">
        <v>0.24</v>
      </c>
      <c r="E11" s="13">
        <v>-0.4</v>
      </c>
      <c r="F11" s="13">
        <v>-0.76</v>
      </c>
      <c r="G11" s="13">
        <v>-0.56</v>
      </c>
      <c r="H11" s="13">
        <v>-0.26</v>
      </c>
      <c r="I11" s="13">
        <v>0.24</v>
      </c>
    </row>
    <row r="12" spans="1:9" ht="1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5" customHeight="1">
      <c r="A13" s="4"/>
      <c r="B13" s="14" t="s">
        <v>24</v>
      </c>
      <c r="C13" s="35">
        <v>0.13</v>
      </c>
      <c r="D13" s="35">
        <v>0.13</v>
      </c>
      <c r="E13" s="35">
        <v>0.13</v>
      </c>
      <c r="F13" s="35">
        <v>0.63</v>
      </c>
      <c r="G13" s="35">
        <v>0.63</v>
      </c>
      <c r="H13" s="35">
        <v>0.63</v>
      </c>
      <c r="I13" s="35">
        <v>0.63</v>
      </c>
    </row>
    <row r="14" spans="1:9" ht="15" customHeight="1">
      <c r="A14" s="4"/>
      <c r="B14" s="14" t="s">
        <v>25</v>
      </c>
      <c r="C14" s="35">
        <v>0.07</v>
      </c>
      <c r="D14" s="13">
        <v>0.07</v>
      </c>
      <c r="E14" s="13">
        <v>0.07</v>
      </c>
      <c r="F14" s="13">
        <v>0.07</v>
      </c>
      <c r="G14" s="13">
        <v>0.07</v>
      </c>
      <c r="H14" s="13">
        <v>0.07</v>
      </c>
      <c r="I14" s="13">
        <v>0.07</v>
      </c>
    </row>
    <row r="15" spans="1:9" ht="15" customHeight="1">
      <c r="A15" s="4"/>
      <c r="B15" s="16" t="s">
        <v>26</v>
      </c>
      <c r="C15" s="13">
        <f>C11</f>
        <v>0.18</v>
      </c>
      <c r="D15" s="13">
        <f>D11</f>
        <v>0.24</v>
      </c>
      <c r="E15" s="13">
        <v>-0.4</v>
      </c>
      <c r="F15" s="13">
        <f>F11</f>
        <v>-0.76</v>
      </c>
      <c r="G15" s="13">
        <f>G11</f>
        <v>-0.56</v>
      </c>
      <c r="H15" s="13">
        <f>H11</f>
        <v>-0.26</v>
      </c>
      <c r="I15" s="13">
        <f>I11</f>
        <v>0.24</v>
      </c>
    </row>
    <row r="16" spans="1:9" ht="15" customHeight="1">
      <c r="A16" s="11" t="s">
        <v>27</v>
      </c>
      <c r="B16" s="17" t="s">
        <v>28</v>
      </c>
      <c r="C16" s="35" t="s">
        <v>20</v>
      </c>
      <c r="D16" s="13" t="s">
        <v>20</v>
      </c>
      <c r="E16" s="13" t="s">
        <v>20</v>
      </c>
      <c r="F16" s="13" t="s">
        <v>20</v>
      </c>
      <c r="G16" s="13" t="s">
        <v>20</v>
      </c>
      <c r="H16" s="13" t="s">
        <v>20</v>
      </c>
      <c r="I16" s="13" t="s">
        <v>20</v>
      </c>
    </row>
    <row r="17" spans="1:9" ht="15" customHeight="1">
      <c r="A17" s="11" t="s">
        <v>29</v>
      </c>
      <c r="B17" s="17" t="s">
        <v>30</v>
      </c>
      <c r="C17" s="35" t="str">
        <f aca="true" t="shared" si="0" ref="C17:I17">C10</f>
        <v>-</v>
      </c>
      <c r="D17" s="13" t="str">
        <f t="shared" si="0"/>
        <v>-</v>
      </c>
      <c r="E17" s="13" t="str">
        <f t="shared" si="0"/>
        <v>-</v>
      </c>
      <c r="F17" s="13" t="str">
        <f t="shared" si="0"/>
        <v>-</v>
      </c>
      <c r="G17" s="13" t="str">
        <f t="shared" si="0"/>
        <v>-</v>
      </c>
      <c r="H17" s="13" t="str">
        <f t="shared" si="0"/>
        <v>-</v>
      </c>
      <c r="I17" s="13">
        <f t="shared" si="0"/>
        <v>0</v>
      </c>
    </row>
    <row r="18" spans="1:9" ht="15" customHeight="1">
      <c r="A18" s="11" t="s">
        <v>31</v>
      </c>
      <c r="B18" s="17" t="s">
        <v>32</v>
      </c>
      <c r="C18" s="35">
        <v>0.22</v>
      </c>
      <c r="D18" s="13">
        <v>0.33</v>
      </c>
      <c r="E18" s="13">
        <v>0.31</v>
      </c>
      <c r="F18" s="13">
        <v>0.28</v>
      </c>
      <c r="G18" s="13">
        <v>0.28</v>
      </c>
      <c r="H18" s="13">
        <v>0.29</v>
      </c>
      <c r="I18" s="13">
        <v>0.3</v>
      </c>
    </row>
    <row r="19" spans="1:9" ht="15" customHeight="1">
      <c r="A19" s="11" t="s">
        <v>33</v>
      </c>
      <c r="B19" s="17" t="s">
        <v>34</v>
      </c>
      <c r="C19" s="35" t="s">
        <v>20</v>
      </c>
      <c r="D19" s="13" t="s">
        <v>20</v>
      </c>
      <c r="E19" s="13" t="s">
        <v>20</v>
      </c>
      <c r="F19" s="13" t="s">
        <v>20</v>
      </c>
      <c r="G19" s="13" t="s">
        <v>20</v>
      </c>
      <c r="H19" s="13" t="s">
        <v>20</v>
      </c>
      <c r="I19" s="13" t="s">
        <v>20</v>
      </c>
    </row>
    <row r="20" spans="1:9" ht="15" customHeight="1">
      <c r="A20" s="11" t="s">
        <v>35</v>
      </c>
      <c r="B20" s="17" t="s">
        <v>36</v>
      </c>
      <c r="C20" s="35" t="s">
        <v>20</v>
      </c>
      <c r="D20" s="13" t="s">
        <v>20</v>
      </c>
      <c r="E20" s="13" t="s">
        <v>20</v>
      </c>
      <c r="F20" s="13" t="s">
        <v>20</v>
      </c>
      <c r="G20" s="13" t="s">
        <v>20</v>
      </c>
      <c r="H20" s="13" t="s">
        <v>20</v>
      </c>
      <c r="I20" s="13" t="s">
        <v>20</v>
      </c>
    </row>
    <row r="21" spans="1:9" ht="1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5" customHeight="1">
      <c r="A22" s="4"/>
      <c r="B22" s="14" t="s">
        <v>39</v>
      </c>
      <c r="C22" s="35"/>
      <c r="D22" s="13">
        <v>6.6</v>
      </c>
      <c r="E22" s="13">
        <v>5.96</v>
      </c>
      <c r="F22" s="13">
        <v>5.36</v>
      </c>
      <c r="G22" s="13">
        <v>7.38</v>
      </c>
      <c r="H22" s="13">
        <v>8</v>
      </c>
      <c r="I22" s="13">
        <v>9</v>
      </c>
    </row>
    <row r="23" spans="1:9" ht="15" customHeight="1">
      <c r="A23" s="4"/>
      <c r="B23" s="14" t="s">
        <v>40</v>
      </c>
      <c r="C23" s="35" t="s">
        <v>20</v>
      </c>
      <c r="D23" s="13" t="s">
        <v>20</v>
      </c>
      <c r="E23" s="13" t="s">
        <v>20</v>
      </c>
      <c r="F23" s="13" t="s">
        <v>20</v>
      </c>
      <c r="G23" s="13" t="s">
        <v>20</v>
      </c>
      <c r="H23" s="13" t="s">
        <v>20</v>
      </c>
      <c r="I23" s="13" t="s">
        <v>20</v>
      </c>
    </row>
    <row r="24" spans="1:9" ht="15" customHeight="1">
      <c r="A24" s="4"/>
      <c r="B24" s="14" t="s">
        <v>41</v>
      </c>
      <c r="C24" s="35">
        <v>0.16</v>
      </c>
      <c r="D24" s="13">
        <v>0.05</v>
      </c>
      <c r="E24" s="13">
        <v>0.04</v>
      </c>
      <c r="F24" s="13" t="s">
        <v>20</v>
      </c>
      <c r="G24" s="13" t="s">
        <v>20</v>
      </c>
      <c r="H24" s="13" t="s">
        <v>20</v>
      </c>
      <c r="I24" s="13"/>
    </row>
    <row r="25" spans="1:9" ht="15" customHeight="1">
      <c r="A25" s="11" t="s">
        <v>42</v>
      </c>
      <c r="B25" s="17" t="s">
        <v>43</v>
      </c>
      <c r="C25" s="35">
        <v>6.47</v>
      </c>
      <c r="D25" s="13">
        <v>6.59</v>
      </c>
      <c r="E25" s="13">
        <v>6.64</v>
      </c>
      <c r="F25" s="13">
        <v>5.72</v>
      </c>
      <c r="G25" s="13">
        <v>7.18</v>
      </c>
      <c r="H25" s="13">
        <v>7.7</v>
      </c>
      <c r="I25" s="13">
        <v>8.5</v>
      </c>
    </row>
    <row r="26" spans="1:9" ht="15" customHeight="1">
      <c r="A26" s="11" t="s">
        <v>44</v>
      </c>
      <c r="B26" s="17" t="s">
        <v>45</v>
      </c>
      <c r="C26" s="13">
        <f>(C22+C24)-C25</f>
        <v>-6.31</v>
      </c>
      <c r="D26" s="13">
        <f>(D22+D24)-D25</f>
        <v>0.05999999999999961</v>
      </c>
      <c r="E26" s="13">
        <f>(E22+E24)-E25</f>
        <v>-0.6399999999999997</v>
      </c>
      <c r="F26" s="13">
        <v>-0.36</v>
      </c>
      <c r="G26" s="13">
        <v>0.2</v>
      </c>
      <c r="H26" s="13">
        <v>0.3</v>
      </c>
      <c r="I26" s="13">
        <f>(I22+I24)-I25</f>
        <v>0.5</v>
      </c>
    </row>
    <row r="27" spans="1:10" ht="15" customHeight="1">
      <c r="A27" s="11" t="s">
        <v>46</v>
      </c>
      <c r="B27" s="17" t="s">
        <v>47</v>
      </c>
      <c r="C27" s="13"/>
      <c r="D27" s="13"/>
      <c r="E27" s="13"/>
      <c r="F27" s="13"/>
      <c r="G27" s="13"/>
      <c r="H27" s="13"/>
      <c r="I27" s="13"/>
      <c r="J27" s="14"/>
    </row>
    <row r="28" spans="1:9" ht="15" customHeight="1">
      <c r="A28" s="4"/>
      <c r="B28" s="16" t="s">
        <v>48</v>
      </c>
      <c r="C28" s="35" t="s">
        <v>20</v>
      </c>
      <c r="D28" s="13" t="s">
        <v>20</v>
      </c>
      <c r="E28" s="13" t="s">
        <v>20</v>
      </c>
      <c r="F28" s="13" t="s">
        <v>20</v>
      </c>
      <c r="G28" s="13" t="s">
        <v>20</v>
      </c>
      <c r="H28" s="13" t="s">
        <v>20</v>
      </c>
      <c r="I28" s="13" t="s">
        <v>20</v>
      </c>
    </row>
    <row r="29" spans="1:9" ht="15" customHeight="1">
      <c r="A29" s="4"/>
      <c r="B29" s="16" t="s">
        <v>49</v>
      </c>
      <c r="C29" s="35" t="s">
        <v>20</v>
      </c>
      <c r="D29" s="13" t="s">
        <v>20</v>
      </c>
      <c r="E29" s="13" t="s">
        <v>20</v>
      </c>
      <c r="F29" s="13" t="s">
        <v>20</v>
      </c>
      <c r="G29" s="13" t="s">
        <v>20</v>
      </c>
      <c r="H29" s="13" t="s">
        <v>20</v>
      </c>
      <c r="I29" s="13" t="s">
        <v>20</v>
      </c>
    </row>
    <row r="30" spans="1:9" ht="15" customHeight="1">
      <c r="A30" s="4"/>
      <c r="B30" s="14" t="s">
        <v>50</v>
      </c>
      <c r="C30" s="35" t="s">
        <v>20</v>
      </c>
      <c r="D30" s="13" t="s">
        <v>20</v>
      </c>
      <c r="E30" s="13" t="s">
        <v>20</v>
      </c>
      <c r="F30" s="13" t="s">
        <v>20</v>
      </c>
      <c r="G30" s="13" t="s">
        <v>20</v>
      </c>
      <c r="H30" s="13" t="s">
        <v>20</v>
      </c>
      <c r="I30" s="13" t="s">
        <v>20</v>
      </c>
    </row>
    <row r="31" spans="1:9" ht="15" customHeight="1">
      <c r="A31" s="4"/>
      <c r="B31" s="14" t="s">
        <v>51</v>
      </c>
      <c r="C31" s="35" t="s">
        <v>20</v>
      </c>
      <c r="D31" s="13" t="s">
        <v>20</v>
      </c>
      <c r="E31" s="13" t="s">
        <v>20</v>
      </c>
      <c r="F31" s="13" t="s">
        <v>20</v>
      </c>
      <c r="G31" s="13" t="s">
        <v>20</v>
      </c>
      <c r="H31" s="13" t="s">
        <v>20</v>
      </c>
      <c r="I31" s="13" t="s">
        <v>20</v>
      </c>
    </row>
    <row r="32" spans="1:9" ht="15" customHeight="1">
      <c r="A32" s="4"/>
      <c r="B32" s="14"/>
      <c r="C32" s="35" t="s">
        <v>20</v>
      </c>
      <c r="D32" s="13" t="s">
        <v>20</v>
      </c>
      <c r="E32" s="13" t="s">
        <v>20</v>
      </c>
      <c r="F32" s="13" t="s">
        <v>20</v>
      </c>
      <c r="G32" s="13" t="s">
        <v>20</v>
      </c>
      <c r="H32" s="13" t="s">
        <v>20</v>
      </c>
      <c r="I32" s="13" t="s">
        <v>20</v>
      </c>
    </row>
    <row r="33" spans="1:9" ht="15" customHeight="1">
      <c r="A33" s="4"/>
      <c r="B33" s="14" t="s">
        <v>50</v>
      </c>
      <c r="C33" s="35" t="s">
        <v>20</v>
      </c>
      <c r="D33" s="13" t="s">
        <v>20</v>
      </c>
      <c r="E33" s="13" t="s">
        <v>20</v>
      </c>
      <c r="F33" s="13" t="s">
        <v>20</v>
      </c>
      <c r="G33" s="13" t="s">
        <v>20</v>
      </c>
      <c r="H33" s="13" t="s">
        <v>20</v>
      </c>
      <c r="I33" s="13" t="s">
        <v>20</v>
      </c>
    </row>
    <row r="34" spans="1:9" ht="15" customHeight="1">
      <c r="A34" s="4"/>
      <c r="B34" s="18" t="s">
        <v>51</v>
      </c>
      <c r="C34" s="35" t="s">
        <v>20</v>
      </c>
      <c r="D34" s="13" t="s">
        <v>20</v>
      </c>
      <c r="E34" s="13" t="s">
        <v>20</v>
      </c>
      <c r="F34" s="13" t="s">
        <v>20</v>
      </c>
      <c r="G34" s="13" t="s">
        <v>20</v>
      </c>
      <c r="H34" s="13" t="s">
        <v>20</v>
      </c>
      <c r="I34" s="13"/>
    </row>
    <row r="35" spans="1:9" ht="1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5" customHeight="1">
      <c r="A36" s="4"/>
      <c r="B36" s="14" t="s">
        <v>54</v>
      </c>
      <c r="C36" s="35"/>
      <c r="D36" s="13"/>
      <c r="E36" s="13"/>
      <c r="F36" s="13"/>
      <c r="G36" s="13"/>
      <c r="H36" s="13"/>
      <c r="I36" s="13"/>
    </row>
    <row r="37" spans="1:9" ht="15" customHeight="1">
      <c r="A37" s="4"/>
      <c r="B37" s="16" t="s">
        <v>55</v>
      </c>
      <c r="C37" s="35"/>
      <c r="D37" s="13"/>
      <c r="E37" s="13"/>
      <c r="F37" s="13"/>
      <c r="G37" s="13"/>
      <c r="H37" s="13"/>
      <c r="I37" s="13"/>
    </row>
    <row r="38" spans="1:9" ht="15" customHeight="1">
      <c r="A38" s="11" t="s">
        <v>56</v>
      </c>
      <c r="B38" s="17" t="s">
        <v>57</v>
      </c>
      <c r="C38" s="35"/>
      <c r="D38" s="13"/>
      <c r="E38" s="13"/>
      <c r="F38" s="13"/>
      <c r="G38" s="13"/>
      <c r="H38" s="13"/>
      <c r="I38" s="13"/>
    </row>
    <row r="39" spans="1:9" ht="15" customHeight="1">
      <c r="A39" s="11" t="s">
        <v>58</v>
      </c>
      <c r="B39" s="12" t="s">
        <v>59</v>
      </c>
      <c r="C39" s="13">
        <f aca="true" t="shared" si="1" ref="C39:I39">C26-C36-C37</f>
        <v>-6.31</v>
      </c>
      <c r="D39" s="13">
        <f t="shared" si="1"/>
        <v>0.05999999999999961</v>
      </c>
      <c r="E39" s="13">
        <f t="shared" si="1"/>
        <v>-0.6399999999999997</v>
      </c>
      <c r="F39" s="13">
        <f t="shared" si="1"/>
        <v>-0.36</v>
      </c>
      <c r="G39" s="13">
        <f t="shared" si="1"/>
        <v>0.2</v>
      </c>
      <c r="H39" s="13">
        <f t="shared" si="1"/>
        <v>0.3</v>
      </c>
      <c r="I39" s="13">
        <f t="shared" si="1"/>
        <v>0.5</v>
      </c>
    </row>
    <row r="40" spans="1:9" ht="15" customHeight="1">
      <c r="A40" s="11" t="s">
        <v>60</v>
      </c>
      <c r="B40" s="17" t="s">
        <v>61</v>
      </c>
      <c r="C40" s="13">
        <f aca="true" t="shared" si="2" ref="C40:I40">SUM(C41:C46)</f>
        <v>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  <c r="H40" s="13">
        <f t="shared" si="2"/>
        <v>0</v>
      </c>
      <c r="I40" s="13">
        <f t="shared" si="2"/>
        <v>0</v>
      </c>
    </row>
    <row r="41" spans="1:9" ht="15" customHeight="1">
      <c r="A41" s="4"/>
      <c r="B41" s="16" t="s">
        <v>62</v>
      </c>
      <c r="C41" s="3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5" customHeight="1">
      <c r="A42" s="4"/>
      <c r="B42" s="14" t="s">
        <v>50</v>
      </c>
      <c r="C42" s="3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5" customHeight="1">
      <c r="A43" s="4"/>
      <c r="B43" s="14" t="s">
        <v>51</v>
      </c>
      <c r="C43" s="3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5" customHeight="1">
      <c r="A44" s="4"/>
      <c r="B44" s="14" t="s">
        <v>63</v>
      </c>
      <c r="C44" s="3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5" customHeight="1">
      <c r="A45" s="4"/>
      <c r="B45" s="14" t="s">
        <v>50</v>
      </c>
      <c r="C45" s="3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5" customHeight="1">
      <c r="A46" s="4"/>
      <c r="B46" s="14" t="s">
        <v>51</v>
      </c>
      <c r="C46" s="3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5" customHeight="1">
      <c r="A48" s="4"/>
      <c r="B48" s="16" t="s">
        <v>66</v>
      </c>
      <c r="C48" s="35"/>
      <c r="D48" s="13"/>
      <c r="E48" s="13"/>
      <c r="F48" s="13"/>
      <c r="G48" s="13"/>
      <c r="H48" s="13"/>
      <c r="I48" s="13"/>
    </row>
    <row r="49" spans="1:9" ht="15" customHeight="1">
      <c r="A49" s="4"/>
      <c r="B49" s="16" t="s">
        <v>67</v>
      </c>
      <c r="C49" s="13">
        <v>0.13</v>
      </c>
      <c r="D49" s="13">
        <v>0.13</v>
      </c>
      <c r="E49" s="13">
        <v>0.13</v>
      </c>
      <c r="F49" s="13">
        <v>0.63</v>
      </c>
      <c r="G49" s="13">
        <v>0.63</v>
      </c>
      <c r="H49" s="13">
        <v>0.63</v>
      </c>
      <c r="I49" s="13">
        <v>0.63</v>
      </c>
    </row>
    <row r="50" spans="1:9" ht="15" customHeight="1">
      <c r="A50" s="4"/>
      <c r="B50" s="14" t="s">
        <v>68</v>
      </c>
      <c r="C50" s="13" t="str">
        <f aca="true" t="shared" si="3" ref="C50:I50">C10</f>
        <v>-</v>
      </c>
      <c r="D50" s="13" t="str">
        <f t="shared" si="3"/>
        <v>-</v>
      </c>
      <c r="E50" s="13" t="str">
        <f t="shared" si="3"/>
        <v>-</v>
      </c>
      <c r="F50" s="13" t="str">
        <f t="shared" si="3"/>
        <v>-</v>
      </c>
      <c r="G50" s="13" t="str">
        <f t="shared" si="3"/>
        <v>-</v>
      </c>
      <c r="H50" s="13" t="str">
        <f t="shared" si="3"/>
        <v>-</v>
      </c>
      <c r="I50" s="13">
        <f t="shared" si="3"/>
        <v>0</v>
      </c>
    </row>
    <row r="51" spans="1:9" ht="15" customHeight="1">
      <c r="A51" s="4"/>
      <c r="B51" s="16" t="s">
        <v>69</v>
      </c>
      <c r="C51" s="3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5" customHeight="1">
      <c r="A53" s="4"/>
      <c r="B53" s="14" t="s">
        <v>72</v>
      </c>
      <c r="C53" s="35">
        <v>0.68</v>
      </c>
      <c r="D53" s="13">
        <f>C54</f>
        <v>-5.63</v>
      </c>
      <c r="E53" s="13">
        <f>D54</f>
        <v>-5.57</v>
      </c>
      <c r="F53" s="13">
        <f>E54</f>
        <v>-6.21</v>
      </c>
      <c r="G53" s="13">
        <f>F54</f>
        <v>-6.57</v>
      </c>
      <c r="H53" s="13">
        <v>-0.56</v>
      </c>
      <c r="I53" s="13">
        <v>-0.26</v>
      </c>
    </row>
    <row r="54" spans="1:9" ht="15" customHeight="1">
      <c r="A54" s="4"/>
      <c r="B54" s="14" t="s">
        <v>73</v>
      </c>
      <c r="C54" s="13">
        <f>C53+C39</f>
        <v>-5.63</v>
      </c>
      <c r="D54" s="13">
        <f>D39-D40+D53</f>
        <v>-5.57</v>
      </c>
      <c r="E54" s="13">
        <f>E39-E40+E53</f>
        <v>-6.21</v>
      </c>
      <c r="F54" s="13">
        <f>F39-F40+F53</f>
        <v>-6.57</v>
      </c>
      <c r="G54" s="13">
        <f>G39-G40+G53</f>
        <v>-6.37</v>
      </c>
      <c r="H54" s="13">
        <v>-0.26</v>
      </c>
      <c r="I54" s="13">
        <v>0.24</v>
      </c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61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54"/>
  <sheetViews>
    <sheetView view="pageBreakPreview" zoomScale="60" workbookViewId="0" topLeftCell="A1">
      <selection activeCell="G60" sqref="G60"/>
    </sheetView>
  </sheetViews>
  <sheetFormatPr defaultColWidth="9.140625" defaultRowHeight="12.75"/>
  <cols>
    <col min="1" max="1" width="5.140625" style="1" customWidth="1"/>
    <col min="2" max="2" width="47.00390625" style="14" customWidth="1"/>
    <col min="3" max="9" width="9.7109375" style="22" customWidth="1"/>
    <col min="10" max="16384" width="9.140625" style="14" customWidth="1"/>
  </cols>
  <sheetData>
    <row r="1" spans="2:9" ht="12.75">
      <c r="B1" s="2" t="s">
        <v>0</v>
      </c>
      <c r="C1" s="36" t="s">
        <v>76</v>
      </c>
      <c r="D1" s="36"/>
      <c r="E1" s="36"/>
      <c r="F1" s="36"/>
      <c r="G1" s="36"/>
      <c r="H1" s="36"/>
      <c r="I1" s="36"/>
    </row>
    <row r="2" spans="2:9" ht="12.75">
      <c r="B2" s="2" t="s">
        <v>2</v>
      </c>
      <c r="C2" s="36" t="s">
        <v>77</v>
      </c>
      <c r="D2" s="36"/>
      <c r="E2" s="36"/>
      <c r="F2" s="36"/>
      <c r="G2" s="36"/>
      <c r="H2" s="36"/>
      <c r="I2" s="36"/>
    </row>
    <row r="3" spans="2:9" ht="12.75">
      <c r="B3" s="2" t="s">
        <v>4</v>
      </c>
      <c r="C3" s="36" t="s">
        <v>78</v>
      </c>
      <c r="D3" s="36"/>
      <c r="E3" s="36"/>
      <c r="F3" s="36"/>
      <c r="G3" s="36"/>
      <c r="H3" s="36"/>
      <c r="I3" s="36"/>
    </row>
    <row r="4" spans="2:9" ht="15" customHeight="1">
      <c r="B4" s="37" t="s">
        <v>6</v>
      </c>
      <c r="C4" s="38"/>
      <c r="D4" s="38"/>
      <c r="E4" s="38"/>
      <c r="F4" s="38"/>
      <c r="G4" s="38"/>
      <c r="H4" s="38"/>
      <c r="I4" s="38"/>
    </row>
    <row r="5" spans="2:9" s="5" customFormat="1" ht="15" customHeight="1"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5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0.3</v>
      </c>
      <c r="D8" s="15">
        <v>0.3</v>
      </c>
      <c r="E8" s="15">
        <v>0.3</v>
      </c>
      <c r="F8" s="15">
        <v>0.3</v>
      </c>
      <c r="G8" s="15">
        <v>0.3</v>
      </c>
      <c r="H8" s="15">
        <v>0.3</v>
      </c>
      <c r="I8" s="15">
        <v>0.3</v>
      </c>
    </row>
    <row r="9" spans="1:9" ht="12.75" customHeight="1">
      <c r="A9" s="4"/>
      <c r="B9" s="14" t="s">
        <v>18</v>
      </c>
      <c r="C9" s="15">
        <v>0.04</v>
      </c>
      <c r="D9" s="15">
        <v>0.04</v>
      </c>
      <c r="E9" s="15">
        <v>0.04</v>
      </c>
      <c r="F9" s="15">
        <v>0.04</v>
      </c>
      <c r="G9" s="15">
        <v>0.04</v>
      </c>
      <c r="H9" s="15">
        <v>0.04</v>
      </c>
      <c r="I9" s="15">
        <v>0.04</v>
      </c>
    </row>
    <row r="10" spans="1:9" ht="12.75" customHeight="1">
      <c r="A10" s="4"/>
      <c r="B10" s="14" t="s">
        <v>19</v>
      </c>
      <c r="C10" s="15">
        <v>0.27</v>
      </c>
      <c r="D10" s="13">
        <v>0.07</v>
      </c>
      <c r="E10" s="13">
        <v>0.03</v>
      </c>
      <c r="F10" s="13">
        <v>0.35</v>
      </c>
      <c r="G10" s="13">
        <v>0.2</v>
      </c>
      <c r="H10" s="13">
        <v>0.21</v>
      </c>
      <c r="I10" s="13">
        <v>0.14</v>
      </c>
    </row>
    <row r="11" spans="1:9" ht="12.75" customHeight="1">
      <c r="A11" s="4"/>
      <c r="B11" s="16" t="s">
        <v>21</v>
      </c>
      <c r="C11" s="15">
        <v>-0.87</v>
      </c>
      <c r="D11" s="13">
        <v>-1.73</v>
      </c>
      <c r="E11" s="13">
        <v>-2.1</v>
      </c>
      <c r="F11" s="13">
        <v>-2.49</v>
      </c>
      <c r="G11" s="13">
        <v>-3.14</v>
      </c>
      <c r="H11" s="13">
        <v>-2.71</v>
      </c>
      <c r="I11" s="13">
        <v>-2.32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4"/>
      <c r="B14" s="14" t="s">
        <v>25</v>
      </c>
      <c r="C14" s="15">
        <v>0.04</v>
      </c>
      <c r="D14" s="15">
        <v>0.04</v>
      </c>
      <c r="E14" s="15">
        <v>0.04</v>
      </c>
      <c r="F14" s="15">
        <v>0.04</v>
      </c>
      <c r="G14" s="15">
        <v>0.04</v>
      </c>
      <c r="H14" s="15">
        <v>0.04</v>
      </c>
      <c r="I14" s="15">
        <v>0.04</v>
      </c>
    </row>
    <row r="15" spans="1:9" ht="12.75" customHeight="1">
      <c r="A15" s="4"/>
      <c r="B15" s="16" t="s">
        <v>26</v>
      </c>
      <c r="C15" s="13">
        <f aca="true" t="shared" si="0" ref="C15:I15">C11</f>
        <v>-0.87</v>
      </c>
      <c r="D15" s="13">
        <f t="shared" si="0"/>
        <v>-1.73</v>
      </c>
      <c r="E15" s="13">
        <f t="shared" si="0"/>
        <v>-2.1</v>
      </c>
      <c r="F15" s="13">
        <f t="shared" si="0"/>
        <v>-2.49</v>
      </c>
      <c r="G15" s="13">
        <f t="shared" si="0"/>
        <v>-3.14</v>
      </c>
      <c r="H15" s="13">
        <f t="shared" si="0"/>
        <v>-2.71</v>
      </c>
      <c r="I15" s="13">
        <f t="shared" si="0"/>
        <v>-2.32</v>
      </c>
    </row>
    <row r="16" spans="1:9" ht="12.75" customHeight="1">
      <c r="A16" s="11" t="s">
        <v>27</v>
      </c>
      <c r="B16" s="17" t="s">
        <v>28</v>
      </c>
      <c r="C16" s="15">
        <v>3.43</v>
      </c>
      <c r="D16" s="13">
        <v>3.43</v>
      </c>
      <c r="E16" s="13">
        <v>3.69</v>
      </c>
      <c r="F16" s="13">
        <v>3.69</v>
      </c>
      <c r="G16" s="13">
        <v>3.69</v>
      </c>
      <c r="H16" s="13">
        <v>3.69</v>
      </c>
      <c r="I16" s="13">
        <v>3.69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0.27</v>
      </c>
      <c r="D17" s="13">
        <f t="shared" si="1"/>
        <v>0.07</v>
      </c>
      <c r="E17" s="13">
        <f t="shared" si="1"/>
        <v>0.03</v>
      </c>
      <c r="F17" s="13">
        <f t="shared" si="1"/>
        <v>0.35</v>
      </c>
      <c r="G17" s="13">
        <f t="shared" si="1"/>
        <v>0.2</v>
      </c>
      <c r="H17" s="13">
        <f t="shared" si="1"/>
        <v>0.21</v>
      </c>
      <c r="I17" s="13">
        <f t="shared" si="1"/>
        <v>0.14</v>
      </c>
    </row>
    <row r="18" spans="1:9" ht="12.75" customHeight="1">
      <c r="A18" s="11" t="s">
        <v>31</v>
      </c>
      <c r="B18" s="17" t="s">
        <v>32</v>
      </c>
      <c r="C18" s="15">
        <v>1.91</v>
      </c>
      <c r="D18" s="13">
        <v>1.8</v>
      </c>
      <c r="E18" s="13">
        <v>1.73</v>
      </c>
      <c r="F18" s="13">
        <v>1.64</v>
      </c>
      <c r="G18" s="13">
        <v>1.58</v>
      </c>
      <c r="H18" s="13">
        <v>1.57</v>
      </c>
      <c r="I18" s="13">
        <v>1.49</v>
      </c>
    </row>
    <row r="19" spans="1:9" ht="12.75" customHeight="1">
      <c r="A19" s="11" t="s">
        <v>33</v>
      </c>
      <c r="B19" s="17" t="s">
        <v>34</v>
      </c>
      <c r="C19" s="15">
        <v>0.45</v>
      </c>
      <c r="D19" s="13">
        <v>0.57</v>
      </c>
      <c r="E19" s="13">
        <v>1.43</v>
      </c>
      <c r="F19" s="13">
        <v>1.11</v>
      </c>
      <c r="G19" s="13">
        <v>0.74</v>
      </c>
      <c r="H19" s="13">
        <v>0.62</v>
      </c>
      <c r="I19" s="13">
        <v>0.79</v>
      </c>
    </row>
    <row r="20" spans="1:9" ht="12.75" customHeight="1">
      <c r="A20" s="11" t="s">
        <v>35</v>
      </c>
      <c r="B20" s="17" t="s">
        <v>36</v>
      </c>
      <c r="C20" s="15">
        <v>0.19</v>
      </c>
      <c r="D20" s="13">
        <v>0.2</v>
      </c>
      <c r="E20" s="13">
        <v>0.21</v>
      </c>
      <c r="F20" s="13">
        <v>0.23</v>
      </c>
      <c r="G20" s="13">
        <v>0.3</v>
      </c>
      <c r="H20" s="13">
        <v>0.3</v>
      </c>
      <c r="I20" s="13">
        <v>0.24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>
        <v>0</v>
      </c>
      <c r="D22" s="13">
        <v>4.22</v>
      </c>
      <c r="E22" s="13">
        <v>3.8</v>
      </c>
      <c r="F22" s="13">
        <v>4.68</v>
      </c>
      <c r="G22" s="13">
        <v>5.84</v>
      </c>
      <c r="H22" s="13">
        <v>6.17</v>
      </c>
      <c r="I22" s="13">
        <v>8.16</v>
      </c>
    </row>
    <row r="23" spans="1:9" ht="12.75" customHeight="1">
      <c r="A23" s="4"/>
      <c r="B23" s="14" t="s">
        <v>40</v>
      </c>
      <c r="C23" s="15"/>
      <c r="D23" s="13"/>
      <c r="E23" s="13"/>
      <c r="F23" s="13"/>
      <c r="G23" s="13"/>
      <c r="H23" s="13"/>
      <c r="I23" s="13"/>
    </row>
    <row r="24" spans="1:9" ht="12.75" customHeight="1">
      <c r="A24" s="4"/>
      <c r="B24" s="14" t="s">
        <v>41</v>
      </c>
      <c r="C24" s="15">
        <v>0.62</v>
      </c>
      <c r="D24" s="13">
        <v>0.42</v>
      </c>
      <c r="E24" s="13">
        <v>1.23</v>
      </c>
      <c r="F24" s="13">
        <v>0.76</v>
      </c>
      <c r="G24" s="13">
        <v>0.77</v>
      </c>
      <c r="H24" s="13">
        <v>0.83</v>
      </c>
      <c r="I24" s="13">
        <v>0.87</v>
      </c>
    </row>
    <row r="25" spans="1:9" ht="12.75" customHeight="1">
      <c r="A25" s="11" t="s">
        <v>42</v>
      </c>
      <c r="B25" s="17" t="s">
        <v>43</v>
      </c>
      <c r="C25" s="15">
        <v>5.48</v>
      </c>
      <c r="D25" s="13">
        <v>5.36</v>
      </c>
      <c r="E25" s="13">
        <v>5.24</v>
      </c>
      <c r="F25" s="13">
        <v>5.72</v>
      </c>
      <c r="G25" s="13">
        <v>7.17</v>
      </c>
      <c r="H25" s="13">
        <v>6.48</v>
      </c>
      <c r="I25" s="13">
        <v>8.55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C22-C25+C24</f>
        <v>-4.86</v>
      </c>
      <c r="D26" s="13">
        <f t="shared" si="2"/>
        <v>-0.7200000000000006</v>
      </c>
      <c r="E26" s="13">
        <f t="shared" si="2"/>
        <v>-0.2100000000000004</v>
      </c>
      <c r="F26" s="13">
        <f t="shared" si="2"/>
        <v>-0.28</v>
      </c>
      <c r="G26" s="13">
        <f t="shared" si="2"/>
        <v>-0.56</v>
      </c>
      <c r="H26" s="13">
        <f t="shared" si="2"/>
        <v>0.5199999999999995</v>
      </c>
      <c r="I26" s="13">
        <f t="shared" si="2"/>
        <v>0.4799999999999994</v>
      </c>
    </row>
    <row r="27" spans="1:9" ht="12.75" customHeight="1">
      <c r="A27" s="11" t="s">
        <v>46</v>
      </c>
      <c r="B27" s="17" t="s">
        <v>47</v>
      </c>
      <c r="C27" s="13">
        <f aca="true" t="shared" si="3" ref="C27:I27">C28+C30+C31-C33-C34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0.03</v>
      </c>
      <c r="D29" s="13">
        <v>0.04</v>
      </c>
      <c r="E29" s="13">
        <v>0.06</v>
      </c>
      <c r="F29" s="13">
        <v>0.01</v>
      </c>
      <c r="G29" s="13">
        <v>0</v>
      </c>
      <c r="H29" s="13">
        <v>0.01</v>
      </c>
      <c r="I29" s="13">
        <v>0.01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0.03</v>
      </c>
      <c r="D31" s="13">
        <v>0.04</v>
      </c>
      <c r="E31" s="13">
        <v>0.06</v>
      </c>
      <c r="F31" s="13">
        <v>0.01</v>
      </c>
      <c r="G31" s="13">
        <v>0</v>
      </c>
      <c r="H31" s="13">
        <v>0.01</v>
      </c>
      <c r="I31" s="13">
        <v>0.01</v>
      </c>
    </row>
    <row r="32" spans="1:9" ht="12.75" customHeight="1">
      <c r="A32" s="4"/>
      <c r="C32" s="15">
        <v>0.03</v>
      </c>
      <c r="D32" s="13">
        <v>0.04</v>
      </c>
      <c r="E32" s="13">
        <v>0.06</v>
      </c>
      <c r="F32" s="13">
        <v>0.01</v>
      </c>
      <c r="G32" s="13">
        <v>0</v>
      </c>
      <c r="H32" s="13">
        <v>0.01</v>
      </c>
      <c r="I32" s="13">
        <v>0.01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0.03</v>
      </c>
      <c r="D34" s="13">
        <v>0.04</v>
      </c>
      <c r="E34" s="13">
        <v>0.06</v>
      </c>
      <c r="F34" s="13">
        <v>0.01</v>
      </c>
      <c r="G34" s="13">
        <v>0</v>
      </c>
      <c r="H34" s="13">
        <v>0.01</v>
      </c>
      <c r="I34" s="13">
        <v>0.01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0.11</v>
      </c>
      <c r="D36" s="13">
        <v>0.1</v>
      </c>
      <c r="E36" s="13">
        <v>0.1</v>
      </c>
      <c r="F36" s="13">
        <v>0.1</v>
      </c>
      <c r="G36" s="13">
        <v>0.09</v>
      </c>
      <c r="H36" s="13">
        <v>0.08</v>
      </c>
      <c r="I36" s="13">
        <v>0.08</v>
      </c>
    </row>
    <row r="37" spans="1:9" ht="12.75" customHeight="1">
      <c r="A37" s="4"/>
      <c r="B37" s="16" t="s">
        <v>55</v>
      </c>
      <c r="C37" s="15"/>
      <c r="D37" s="13"/>
      <c r="E37" s="13"/>
      <c r="F37" s="13"/>
      <c r="G37" s="13"/>
      <c r="H37" s="13"/>
      <c r="I37" s="13"/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4" ref="C39:I39">C26-C29-C36-C37-C31+C34</f>
        <v>-5.000000000000001</v>
      </c>
      <c r="D39" s="13">
        <f t="shared" si="4"/>
        <v>-0.8600000000000007</v>
      </c>
      <c r="E39" s="13">
        <f t="shared" si="4"/>
        <v>-0.37000000000000044</v>
      </c>
      <c r="F39" s="13">
        <f t="shared" si="4"/>
        <v>-0.39</v>
      </c>
      <c r="G39" s="13">
        <f t="shared" si="4"/>
        <v>-0.65</v>
      </c>
      <c r="H39" s="13">
        <f t="shared" si="4"/>
        <v>0.42999999999999944</v>
      </c>
      <c r="I39" s="13">
        <f t="shared" si="4"/>
        <v>0.3899999999999994</v>
      </c>
    </row>
    <row r="40" spans="1:9" ht="12.75" customHeight="1">
      <c r="A40" s="11" t="s">
        <v>60</v>
      </c>
      <c r="B40" s="17" t="s">
        <v>61</v>
      </c>
      <c r="C40" s="13">
        <f aca="true" t="shared" si="5" ref="C40:I40">SUM(C41:C46)</f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/>
      <c r="D46" s="13"/>
      <c r="E46" s="13"/>
      <c r="F46" s="13"/>
      <c r="G46" s="13"/>
      <c r="H46" s="13"/>
      <c r="I46" s="13"/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0.35</v>
      </c>
      <c r="D48" s="13">
        <v>0.21</v>
      </c>
      <c r="E48" s="13">
        <v>0.94</v>
      </c>
      <c r="F48" s="13">
        <v>0.1</v>
      </c>
      <c r="G48" s="13">
        <v>0.05</v>
      </c>
      <c r="H48" s="13">
        <v>0.15</v>
      </c>
      <c r="I48" s="13">
        <v>0.2</v>
      </c>
    </row>
    <row r="49" spans="1:9" ht="12.75" customHeight="1">
      <c r="A49" s="4"/>
      <c r="B49" s="16" t="s">
        <v>67</v>
      </c>
      <c r="C49" s="13">
        <f aca="true" t="shared" si="6" ref="C49:I50">C9</f>
        <v>0.04</v>
      </c>
      <c r="D49" s="13">
        <f t="shared" si="6"/>
        <v>0.04</v>
      </c>
      <c r="E49" s="13">
        <f t="shared" si="6"/>
        <v>0.04</v>
      </c>
      <c r="F49" s="13">
        <f t="shared" si="6"/>
        <v>0.04</v>
      </c>
      <c r="G49" s="13">
        <f t="shared" si="6"/>
        <v>0.04</v>
      </c>
      <c r="H49" s="13">
        <f t="shared" si="6"/>
        <v>0.04</v>
      </c>
      <c r="I49" s="13">
        <f t="shared" si="6"/>
        <v>0.04</v>
      </c>
    </row>
    <row r="50" spans="1:9" ht="12.75" customHeight="1">
      <c r="A50" s="4"/>
      <c r="B50" s="14" t="s">
        <v>68</v>
      </c>
      <c r="C50" s="13">
        <f t="shared" si="6"/>
        <v>0.27</v>
      </c>
      <c r="D50" s="13">
        <f t="shared" si="6"/>
        <v>0.07</v>
      </c>
      <c r="E50" s="13">
        <f t="shared" si="6"/>
        <v>0.03</v>
      </c>
      <c r="F50" s="13">
        <f t="shared" si="6"/>
        <v>0.35</v>
      </c>
      <c r="G50" s="13">
        <f t="shared" si="6"/>
        <v>0.2</v>
      </c>
      <c r="H50" s="13">
        <f t="shared" si="6"/>
        <v>0.21</v>
      </c>
      <c r="I50" s="13">
        <f t="shared" si="6"/>
        <v>0.14</v>
      </c>
    </row>
    <row r="51" spans="1:9" ht="12.75" customHeight="1">
      <c r="A51" s="4"/>
      <c r="B51" s="16" t="s">
        <v>69</v>
      </c>
      <c r="C51" s="15">
        <v>0.24</v>
      </c>
      <c r="D51" s="15">
        <v>0.24</v>
      </c>
      <c r="E51" s="15">
        <v>0.24</v>
      </c>
      <c r="F51" s="15">
        <v>0.24</v>
      </c>
      <c r="G51" s="15">
        <v>0.24</v>
      </c>
      <c r="H51" s="15">
        <v>0.24</v>
      </c>
      <c r="I51" s="15">
        <v>0.24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-0.42</v>
      </c>
      <c r="D53" s="13">
        <f aca="true" t="shared" si="7" ref="D53:I53">C54</f>
        <v>-5.420000000000001</v>
      </c>
      <c r="E53" s="13">
        <f t="shared" si="7"/>
        <v>-6.280000000000001</v>
      </c>
      <c r="F53" s="13">
        <f t="shared" si="7"/>
        <v>-6.650000000000001</v>
      </c>
      <c r="G53" s="13">
        <f t="shared" si="7"/>
        <v>-7.040000000000001</v>
      </c>
      <c r="H53" s="13">
        <f t="shared" si="7"/>
        <v>-7.690000000000001</v>
      </c>
      <c r="I53" s="13">
        <f t="shared" si="7"/>
        <v>-7.260000000000002</v>
      </c>
    </row>
    <row r="54" spans="1:9" ht="12.75" customHeight="1">
      <c r="A54" s="4"/>
      <c r="B54" s="14" t="s">
        <v>73</v>
      </c>
      <c r="C54" s="13">
        <f>C53+C39</f>
        <v>-5.420000000000001</v>
      </c>
      <c r="D54" s="13">
        <f aca="true" t="shared" si="8" ref="D54:I54">D39-D40+D53</f>
        <v>-6.280000000000001</v>
      </c>
      <c r="E54" s="13">
        <f t="shared" si="8"/>
        <v>-6.650000000000001</v>
      </c>
      <c r="F54" s="13">
        <f t="shared" si="8"/>
        <v>-7.040000000000001</v>
      </c>
      <c r="G54" s="13">
        <f t="shared" si="8"/>
        <v>-7.690000000000001</v>
      </c>
      <c r="H54" s="13">
        <f t="shared" si="8"/>
        <v>-7.260000000000002</v>
      </c>
      <c r="I54" s="13">
        <f t="shared" si="8"/>
        <v>-6.870000000000002</v>
      </c>
    </row>
    <row r="55" ht="12.75" customHeight="1"/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27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59"/>
  <sheetViews>
    <sheetView view="pageBreakPreview" zoomScale="60" workbookViewId="0" topLeftCell="A1">
      <selection activeCell="L40" sqref="L40"/>
    </sheetView>
  </sheetViews>
  <sheetFormatPr defaultColWidth="9.140625" defaultRowHeight="12.75"/>
  <cols>
    <col min="1" max="1" width="5.140625" style="1" customWidth="1"/>
    <col min="2" max="2" width="47.00390625" style="14" customWidth="1"/>
    <col min="3" max="9" width="9.7109375" style="22" customWidth="1"/>
    <col min="10" max="16384" width="9.140625" style="14" customWidth="1"/>
  </cols>
  <sheetData>
    <row r="1" spans="2:9" ht="12.75">
      <c r="B1" s="2" t="s">
        <v>0</v>
      </c>
      <c r="C1" s="36" t="s">
        <v>79</v>
      </c>
      <c r="D1" s="36"/>
      <c r="E1" s="36"/>
      <c r="F1" s="36"/>
      <c r="G1" s="36"/>
      <c r="H1" s="36"/>
      <c r="I1" s="36"/>
    </row>
    <row r="2" spans="2:9" ht="12.75">
      <c r="B2" s="2" t="s">
        <v>2</v>
      </c>
      <c r="C2" s="36" t="s">
        <v>80</v>
      </c>
      <c r="D2" s="36"/>
      <c r="E2" s="36"/>
      <c r="F2" s="36"/>
      <c r="G2" s="36"/>
      <c r="H2" s="36"/>
      <c r="I2" s="36"/>
    </row>
    <row r="3" spans="2:9" ht="12.75">
      <c r="B3" s="2" t="s">
        <v>4</v>
      </c>
      <c r="C3" s="36" t="s">
        <v>78</v>
      </c>
      <c r="D3" s="36"/>
      <c r="E3" s="36"/>
      <c r="F3" s="36"/>
      <c r="G3" s="36"/>
      <c r="H3" s="36"/>
      <c r="I3" s="36"/>
    </row>
    <row r="4" spans="2:9" ht="15" customHeight="1">
      <c r="B4" s="37" t="s">
        <v>6</v>
      </c>
      <c r="C4" s="38"/>
      <c r="D4" s="38"/>
      <c r="E4" s="38"/>
      <c r="F4" s="38"/>
      <c r="G4" s="38"/>
      <c r="H4" s="38"/>
      <c r="I4" s="38"/>
    </row>
    <row r="5" spans="2:9" s="5" customFormat="1" ht="15" customHeight="1"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5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10</v>
      </c>
      <c r="D8" s="15">
        <v>10</v>
      </c>
      <c r="E8" s="15">
        <v>10</v>
      </c>
      <c r="F8" s="15">
        <v>10</v>
      </c>
      <c r="G8" s="15">
        <v>10</v>
      </c>
      <c r="H8" s="15">
        <v>10</v>
      </c>
      <c r="I8" s="15">
        <v>10</v>
      </c>
    </row>
    <row r="9" spans="1:9" ht="12.75" customHeight="1">
      <c r="A9" s="4"/>
      <c r="B9" s="14" t="s">
        <v>18</v>
      </c>
      <c r="C9" s="15">
        <v>9</v>
      </c>
      <c r="D9" s="15">
        <v>9.55</v>
      </c>
      <c r="E9" s="15">
        <v>9.55</v>
      </c>
      <c r="F9" s="15">
        <v>9.55</v>
      </c>
      <c r="G9" s="15">
        <v>9.55</v>
      </c>
      <c r="H9" s="15">
        <v>11.55</v>
      </c>
      <c r="I9" s="15">
        <v>11.55</v>
      </c>
    </row>
    <row r="10" spans="1:9" ht="12.75" customHeight="1">
      <c r="A10" s="4"/>
      <c r="B10" s="14" t="s">
        <v>19</v>
      </c>
      <c r="C10" s="15">
        <v>11.11</v>
      </c>
      <c r="D10" s="13">
        <v>11.95</v>
      </c>
      <c r="E10" s="13">
        <v>13.19</v>
      </c>
      <c r="F10" s="13">
        <v>20.58</v>
      </c>
      <c r="G10" s="13">
        <v>25.79</v>
      </c>
      <c r="H10" s="13">
        <v>30.84</v>
      </c>
      <c r="I10" s="13">
        <v>35.84</v>
      </c>
    </row>
    <row r="11" spans="1:9" ht="12.75" customHeight="1">
      <c r="A11" s="4"/>
      <c r="B11" s="16" t="s">
        <v>21</v>
      </c>
      <c r="C11" s="15">
        <v>-4.33</v>
      </c>
      <c r="D11" s="13">
        <v>-4.39</v>
      </c>
      <c r="E11" s="13">
        <v>-4.59</v>
      </c>
      <c r="F11" s="13">
        <v>-4.79</v>
      </c>
      <c r="G11" s="13">
        <v>-5.14</v>
      </c>
      <c r="H11" s="13">
        <v>-5.32</v>
      </c>
      <c r="I11" s="13">
        <v>-5.59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9</v>
      </c>
      <c r="D13" s="15">
        <v>9.55</v>
      </c>
      <c r="E13" s="15">
        <v>9.55</v>
      </c>
      <c r="F13" s="15">
        <v>9.55</v>
      </c>
      <c r="G13" s="15">
        <v>9.55</v>
      </c>
      <c r="H13" s="15">
        <v>11.55</v>
      </c>
      <c r="I13" s="15">
        <v>11.55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-4.33</v>
      </c>
      <c r="D15" s="13">
        <f t="shared" si="0"/>
        <v>-4.39</v>
      </c>
      <c r="E15" s="13">
        <f t="shared" si="0"/>
        <v>-4.59</v>
      </c>
      <c r="F15" s="13">
        <f t="shared" si="0"/>
        <v>-4.79</v>
      </c>
      <c r="G15" s="13">
        <f t="shared" si="0"/>
        <v>-5.14</v>
      </c>
      <c r="H15" s="13">
        <f t="shared" si="0"/>
        <v>-5.32</v>
      </c>
      <c r="I15" s="13">
        <f t="shared" si="0"/>
        <v>-5.59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11.11</v>
      </c>
      <c r="D17" s="13">
        <f t="shared" si="1"/>
        <v>11.95</v>
      </c>
      <c r="E17" s="13">
        <f t="shared" si="1"/>
        <v>13.19</v>
      </c>
      <c r="F17" s="13">
        <f t="shared" si="1"/>
        <v>20.58</v>
      </c>
      <c r="G17" s="13">
        <f t="shared" si="1"/>
        <v>25.79</v>
      </c>
      <c r="H17" s="13">
        <f t="shared" si="1"/>
        <v>30.84</v>
      </c>
      <c r="I17" s="13">
        <f t="shared" si="1"/>
        <v>35.84</v>
      </c>
    </row>
    <row r="18" spans="1:9" ht="12.75" customHeight="1">
      <c r="A18" s="11" t="s">
        <v>31</v>
      </c>
      <c r="B18" s="17" t="s">
        <v>32</v>
      </c>
      <c r="C18" s="15">
        <v>0.14</v>
      </c>
      <c r="D18" s="13">
        <v>0.12</v>
      </c>
      <c r="E18" s="13">
        <v>0.19</v>
      </c>
      <c r="F18" s="13">
        <v>0.17</v>
      </c>
      <c r="G18" s="13">
        <v>0.15</v>
      </c>
      <c r="H18" s="13">
        <v>0.15</v>
      </c>
      <c r="I18" s="13">
        <v>0.16</v>
      </c>
    </row>
    <row r="19" spans="1:9" ht="12.75" customHeight="1">
      <c r="A19" s="11" t="s">
        <v>33</v>
      </c>
      <c r="B19" s="17" t="s">
        <v>34</v>
      </c>
      <c r="C19" s="15">
        <v>15.98</v>
      </c>
      <c r="D19" s="13">
        <v>17</v>
      </c>
      <c r="E19" s="13">
        <v>18.13</v>
      </c>
      <c r="F19" s="13">
        <v>25.33</v>
      </c>
      <c r="G19" s="13">
        <v>30</v>
      </c>
      <c r="H19" s="13">
        <v>35</v>
      </c>
      <c r="I19" s="13">
        <v>40</v>
      </c>
    </row>
    <row r="20" spans="1:9" ht="12.75" customHeight="1">
      <c r="A20" s="11" t="s">
        <v>35</v>
      </c>
      <c r="B20" s="17" t="s">
        <v>36</v>
      </c>
      <c r="C20" s="15">
        <v>0.01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/>
      <c r="E22" s="13"/>
      <c r="F22" s="13"/>
      <c r="G22" s="13"/>
      <c r="H22" s="13"/>
      <c r="I22" s="13"/>
    </row>
    <row r="23" spans="1:9" ht="12.75" customHeight="1">
      <c r="A23" s="4"/>
      <c r="B23" s="14" t="s">
        <v>40</v>
      </c>
      <c r="C23" s="15"/>
      <c r="D23" s="13"/>
      <c r="E23" s="13"/>
      <c r="F23" s="13"/>
      <c r="G23" s="13"/>
      <c r="H23" s="13"/>
      <c r="I23" s="13"/>
    </row>
    <row r="24" spans="1:9" ht="12.75" customHeight="1">
      <c r="A24" s="4"/>
      <c r="B24" s="14" t="s">
        <v>41</v>
      </c>
      <c r="C24" s="15">
        <v>0.79</v>
      </c>
      <c r="D24" s="13">
        <v>0.93</v>
      </c>
      <c r="E24" s="13">
        <v>0.82</v>
      </c>
      <c r="F24" s="13">
        <v>0.95</v>
      </c>
      <c r="G24" s="13">
        <v>0.99</v>
      </c>
      <c r="H24" s="13">
        <v>1.25</v>
      </c>
      <c r="I24" s="13">
        <v>1.3</v>
      </c>
    </row>
    <row r="25" spans="1:9" ht="12.75" customHeight="1">
      <c r="A25" s="11" t="s">
        <v>42</v>
      </c>
      <c r="B25" s="17" t="s">
        <v>43</v>
      </c>
      <c r="C25" s="15">
        <v>0.57</v>
      </c>
      <c r="D25" s="13">
        <v>0.51</v>
      </c>
      <c r="E25" s="13">
        <v>0.45</v>
      </c>
      <c r="F25" s="13">
        <v>0.52</v>
      </c>
      <c r="G25" s="13">
        <v>0.54</v>
      </c>
      <c r="H25" s="13">
        <v>0.55</v>
      </c>
      <c r="I25" s="13">
        <v>0.59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C22-C25+C24</f>
        <v>0.22000000000000008</v>
      </c>
      <c r="D26" s="13">
        <f t="shared" si="2"/>
        <v>0.42000000000000004</v>
      </c>
      <c r="E26" s="13">
        <f t="shared" si="2"/>
        <v>0.36999999999999994</v>
      </c>
      <c r="F26" s="13">
        <f t="shared" si="2"/>
        <v>0.42999999999999994</v>
      </c>
      <c r="G26" s="13">
        <f t="shared" si="2"/>
        <v>0.44999999999999996</v>
      </c>
      <c r="H26" s="13">
        <f t="shared" si="2"/>
        <v>0.7</v>
      </c>
      <c r="I26" s="13">
        <f t="shared" si="2"/>
        <v>0.7100000000000001</v>
      </c>
    </row>
    <row r="27" spans="1:9" ht="12.75" customHeight="1">
      <c r="A27" s="11" t="s">
        <v>46</v>
      </c>
      <c r="B27" s="17" t="s">
        <v>47</v>
      </c>
      <c r="C27" s="13"/>
      <c r="D27" s="13"/>
      <c r="E27" s="13"/>
      <c r="F27" s="13"/>
      <c r="G27" s="13"/>
      <c r="H27" s="13"/>
      <c r="I27" s="13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0.58</v>
      </c>
      <c r="D29" s="13">
        <v>0.44</v>
      </c>
      <c r="E29" s="13">
        <v>0.53</v>
      </c>
      <c r="F29" s="13">
        <v>0.59</v>
      </c>
      <c r="G29" s="13">
        <v>0.77</v>
      </c>
      <c r="H29" s="13">
        <v>0.85</v>
      </c>
      <c r="I29" s="13">
        <v>0.95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C32" s="15">
        <v>0.58</v>
      </c>
      <c r="D32" s="13">
        <v>0.44</v>
      </c>
      <c r="E32" s="13">
        <v>0.53</v>
      </c>
      <c r="F32" s="13">
        <v>0.59</v>
      </c>
      <c r="G32" s="13">
        <v>0.77</v>
      </c>
      <c r="H32" s="13">
        <v>0.85</v>
      </c>
      <c r="I32" s="13">
        <v>0.95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0.58</v>
      </c>
      <c r="D34" s="13">
        <v>0.44</v>
      </c>
      <c r="E34" s="13">
        <v>0.53</v>
      </c>
      <c r="F34" s="13">
        <v>0.59</v>
      </c>
      <c r="G34" s="13">
        <v>0.77</v>
      </c>
      <c r="H34" s="13">
        <v>0.85</v>
      </c>
      <c r="I34" s="13">
        <v>0.95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0.04</v>
      </c>
      <c r="D36" s="15">
        <v>0.04</v>
      </c>
      <c r="E36" s="15">
        <v>0.04</v>
      </c>
      <c r="F36" s="15">
        <v>0.04</v>
      </c>
      <c r="G36" s="13">
        <v>0.03</v>
      </c>
      <c r="H36" s="13">
        <v>0.03</v>
      </c>
      <c r="I36" s="13">
        <v>0.03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3" ref="C39:I39">C26-C29-C36-C37-C31</f>
        <v>-0.39999999999999986</v>
      </c>
      <c r="D39" s="13">
        <f t="shared" si="3"/>
        <v>-0.05999999999999996</v>
      </c>
      <c r="E39" s="13">
        <f t="shared" si="3"/>
        <v>-0.2000000000000001</v>
      </c>
      <c r="F39" s="13">
        <f t="shared" si="3"/>
        <v>-0.20000000000000004</v>
      </c>
      <c r="G39" s="13">
        <f t="shared" si="3"/>
        <v>-0.3500000000000001</v>
      </c>
      <c r="H39" s="13">
        <f t="shared" si="3"/>
        <v>-0.18000000000000002</v>
      </c>
      <c r="I39" s="13">
        <f t="shared" si="3"/>
        <v>-0.2699999999999999</v>
      </c>
    </row>
    <row r="40" spans="1:9" ht="12.75" customHeight="1">
      <c r="A40" s="11" t="s">
        <v>60</v>
      </c>
      <c r="B40" s="17" t="s">
        <v>61</v>
      </c>
      <c r="C40" s="13">
        <f aca="true" t="shared" si="4" ref="C40:I40">SUM(C41:C46)</f>
        <v>0</v>
      </c>
      <c r="D40" s="13">
        <f t="shared" si="4"/>
        <v>0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0.35</v>
      </c>
      <c r="D48" s="13">
        <v>0</v>
      </c>
      <c r="E48" s="13">
        <v>0.16</v>
      </c>
      <c r="F48" s="13">
        <v>0.17</v>
      </c>
      <c r="G48" s="13">
        <v>0.03</v>
      </c>
      <c r="H48" s="13">
        <v>0.2</v>
      </c>
      <c r="I48" s="13">
        <v>0.2</v>
      </c>
    </row>
    <row r="49" spans="1:9" ht="12.75" customHeight="1">
      <c r="A49" s="4"/>
      <c r="B49" s="16" t="s">
        <v>67</v>
      </c>
      <c r="C49" s="13">
        <f aca="true" t="shared" si="5" ref="C49:I50">C9</f>
        <v>9</v>
      </c>
      <c r="D49" s="13">
        <f t="shared" si="5"/>
        <v>9.55</v>
      </c>
      <c r="E49" s="13">
        <f t="shared" si="5"/>
        <v>9.55</v>
      </c>
      <c r="F49" s="13">
        <f t="shared" si="5"/>
        <v>9.55</v>
      </c>
      <c r="G49" s="13">
        <f t="shared" si="5"/>
        <v>9.55</v>
      </c>
      <c r="H49" s="13">
        <f t="shared" si="5"/>
        <v>11.55</v>
      </c>
      <c r="I49" s="13">
        <f t="shared" si="5"/>
        <v>11.55</v>
      </c>
    </row>
    <row r="50" spans="1:9" ht="12.75" customHeight="1">
      <c r="A50" s="4"/>
      <c r="B50" s="14" t="s">
        <v>68</v>
      </c>
      <c r="C50" s="13">
        <f t="shared" si="5"/>
        <v>11.11</v>
      </c>
      <c r="D50" s="13">
        <f t="shared" si="5"/>
        <v>11.95</v>
      </c>
      <c r="E50" s="13">
        <f t="shared" si="5"/>
        <v>13.19</v>
      </c>
      <c r="F50" s="13">
        <f t="shared" si="5"/>
        <v>20.58</v>
      </c>
      <c r="G50" s="13">
        <f t="shared" si="5"/>
        <v>25.79</v>
      </c>
      <c r="H50" s="13">
        <f t="shared" si="5"/>
        <v>30.84</v>
      </c>
      <c r="I50" s="13">
        <f t="shared" si="5"/>
        <v>35.84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-3.93</v>
      </c>
      <c r="D53" s="13">
        <f aca="true" t="shared" si="6" ref="D53:I53">C54</f>
        <v>-4.33</v>
      </c>
      <c r="E53" s="13">
        <f t="shared" si="6"/>
        <v>-4.39</v>
      </c>
      <c r="F53" s="13">
        <f t="shared" si="6"/>
        <v>-4.59</v>
      </c>
      <c r="G53" s="13">
        <f t="shared" si="6"/>
        <v>-4.79</v>
      </c>
      <c r="H53" s="13">
        <f t="shared" si="6"/>
        <v>-5.140000000000001</v>
      </c>
      <c r="I53" s="13">
        <f t="shared" si="6"/>
        <v>-5.32</v>
      </c>
    </row>
    <row r="54" spans="1:9" ht="12.75" customHeight="1">
      <c r="A54" s="23"/>
      <c r="B54" s="24" t="s">
        <v>73</v>
      </c>
      <c r="C54" s="25">
        <f>C53+C39</f>
        <v>-4.33</v>
      </c>
      <c r="D54" s="25">
        <f aca="true" t="shared" si="7" ref="D54:I54">D39-D40+D53</f>
        <v>-4.39</v>
      </c>
      <c r="E54" s="25">
        <f t="shared" si="7"/>
        <v>-4.59</v>
      </c>
      <c r="F54" s="25">
        <f t="shared" si="7"/>
        <v>-4.79</v>
      </c>
      <c r="G54" s="25">
        <f t="shared" si="7"/>
        <v>-5.140000000000001</v>
      </c>
      <c r="H54" s="25">
        <f t="shared" si="7"/>
        <v>-5.32</v>
      </c>
      <c r="I54" s="25">
        <f t="shared" si="7"/>
        <v>-5.59</v>
      </c>
    </row>
    <row r="55" spans="1:9" ht="12.75" customHeight="1">
      <c r="A55" s="4"/>
      <c r="C55" s="13"/>
      <c r="D55" s="13"/>
      <c r="E55" s="13"/>
      <c r="F55" s="13"/>
      <c r="G55" s="13"/>
      <c r="H55" s="13"/>
      <c r="I55" s="13"/>
    </row>
    <row r="56" spans="1:9" ht="15" customHeight="1">
      <c r="A56" s="4"/>
      <c r="C56" s="13"/>
      <c r="D56" s="13"/>
      <c r="E56" s="13"/>
      <c r="F56" s="13"/>
      <c r="G56" s="13"/>
      <c r="H56" s="13"/>
      <c r="I56" s="13"/>
    </row>
    <row r="57" spans="1:2" ht="12.75">
      <c r="A57" s="4" t="s">
        <v>81</v>
      </c>
      <c r="B57" s="17" t="s">
        <v>82</v>
      </c>
    </row>
    <row r="58" spans="2:9" ht="12.75">
      <c r="B58" s="14" t="s">
        <v>83</v>
      </c>
      <c r="C58" s="22">
        <v>7.54</v>
      </c>
      <c r="D58" s="22">
        <v>8.04</v>
      </c>
      <c r="E58" s="22">
        <v>8.04</v>
      </c>
      <c r="F58" s="22">
        <v>8.04</v>
      </c>
      <c r="G58" s="22">
        <v>8.04</v>
      </c>
      <c r="H58" s="22">
        <v>8.04</v>
      </c>
      <c r="I58" s="22">
        <v>8.04</v>
      </c>
    </row>
    <row r="59" spans="2:9" ht="12.75">
      <c r="B59" s="14" t="s">
        <v>84</v>
      </c>
      <c r="C59" s="22">
        <v>1.46</v>
      </c>
      <c r="D59" s="22">
        <v>1.51</v>
      </c>
      <c r="E59" s="22">
        <v>1.51</v>
      </c>
      <c r="F59" s="22">
        <v>1.51</v>
      </c>
      <c r="G59" s="22">
        <v>1.51</v>
      </c>
      <c r="H59" s="22">
        <v>3.51</v>
      </c>
      <c r="I59" s="22">
        <v>3.51</v>
      </c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29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I55"/>
  <sheetViews>
    <sheetView view="pageBreakPreview" zoomScale="60" workbookViewId="0" topLeftCell="B1">
      <selection activeCell="K67" sqref="K67"/>
    </sheetView>
  </sheetViews>
  <sheetFormatPr defaultColWidth="9.140625" defaultRowHeight="12.75"/>
  <cols>
    <col min="1" max="1" width="5.140625" style="1" customWidth="1"/>
    <col min="2" max="2" width="47.00390625" style="14" customWidth="1"/>
    <col min="3" max="9" width="9.7109375" style="22" customWidth="1"/>
    <col min="10" max="16384" width="9.140625" style="14" customWidth="1"/>
  </cols>
  <sheetData>
    <row r="1" spans="2:9" ht="12.75">
      <c r="B1" s="2" t="s">
        <v>0</v>
      </c>
      <c r="C1" s="36" t="s">
        <v>85</v>
      </c>
      <c r="D1" s="36"/>
      <c r="E1" s="36"/>
      <c r="F1" s="36"/>
      <c r="G1" s="36"/>
      <c r="H1" s="36"/>
      <c r="I1" s="36"/>
    </row>
    <row r="2" spans="2:9" ht="12.75">
      <c r="B2" s="2" t="s">
        <v>2</v>
      </c>
      <c r="C2" s="36" t="s">
        <v>86</v>
      </c>
      <c r="D2" s="36"/>
      <c r="E2" s="36"/>
      <c r="F2" s="36"/>
      <c r="G2" s="36"/>
      <c r="H2" s="36"/>
      <c r="I2" s="36"/>
    </row>
    <row r="3" spans="2:9" ht="12.75">
      <c r="B3" s="2" t="s">
        <v>4</v>
      </c>
      <c r="C3" s="36" t="s">
        <v>87</v>
      </c>
      <c r="D3" s="36"/>
      <c r="E3" s="36"/>
      <c r="F3" s="36"/>
      <c r="G3" s="36"/>
      <c r="H3" s="36"/>
      <c r="I3" s="36"/>
    </row>
    <row r="4" spans="2:9" ht="15" customHeight="1">
      <c r="B4" s="37" t="s">
        <v>6</v>
      </c>
      <c r="C4" s="38"/>
      <c r="D4" s="38"/>
      <c r="E4" s="38"/>
      <c r="F4" s="38"/>
      <c r="G4" s="38"/>
      <c r="H4" s="38"/>
      <c r="I4" s="38"/>
    </row>
    <row r="5" spans="2:9" s="5" customFormat="1" ht="15" customHeight="1"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5" customFormat="1" ht="15" customHeight="1">
      <c r="A6" s="6">
        <v>1</v>
      </c>
      <c r="B6" s="9"/>
      <c r="C6" s="10"/>
      <c r="D6" s="10"/>
      <c r="E6" s="10"/>
      <c r="F6" s="10"/>
      <c r="G6" s="10"/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10</v>
      </c>
      <c r="D8" s="15">
        <v>10</v>
      </c>
      <c r="E8" s="15">
        <v>10</v>
      </c>
      <c r="F8" s="15">
        <v>10</v>
      </c>
      <c r="G8" s="15">
        <v>10</v>
      </c>
      <c r="H8" s="15">
        <v>10</v>
      </c>
      <c r="I8" s="15">
        <v>10</v>
      </c>
    </row>
    <row r="9" spans="1:9" ht="12.75" customHeight="1">
      <c r="A9" s="4"/>
      <c r="B9" s="14" t="s">
        <v>18</v>
      </c>
      <c r="C9" s="15">
        <v>5.99</v>
      </c>
      <c r="D9" s="15">
        <v>6.49</v>
      </c>
      <c r="E9" s="15">
        <v>6.8</v>
      </c>
      <c r="F9" s="15">
        <v>7.9</v>
      </c>
      <c r="G9" s="15">
        <v>10.59</v>
      </c>
      <c r="H9" s="15">
        <v>10.59</v>
      </c>
      <c r="I9" s="15">
        <v>11.1</v>
      </c>
    </row>
    <row r="10" spans="1:9" ht="12.75" customHeight="1">
      <c r="A10" s="4"/>
      <c r="B10" s="14" t="s">
        <v>19</v>
      </c>
      <c r="C10" s="15">
        <v>0.99</v>
      </c>
      <c r="D10" s="13">
        <v>0.72</v>
      </c>
      <c r="E10" s="13">
        <v>0.63</v>
      </c>
      <c r="F10" s="13">
        <v>0.33</v>
      </c>
      <c r="G10" s="13">
        <v>0.26</v>
      </c>
      <c r="H10" s="13">
        <v>0.1</v>
      </c>
      <c r="I10" s="13">
        <v>0</v>
      </c>
    </row>
    <row r="11" spans="1:9" ht="12.75" customHeight="1">
      <c r="A11" s="4"/>
      <c r="B11" s="16" t="s">
        <v>21</v>
      </c>
      <c r="C11" s="15">
        <v>1.66</v>
      </c>
      <c r="D11" s="13">
        <v>1.33</v>
      </c>
      <c r="E11" s="13">
        <v>1.38</v>
      </c>
      <c r="F11" s="13">
        <v>0.97</v>
      </c>
      <c r="G11" s="13">
        <v>0.47</v>
      </c>
      <c r="H11" s="13">
        <v>0.66</v>
      </c>
      <c r="I11" s="13">
        <v>0.91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5.99</v>
      </c>
      <c r="D13" s="15">
        <v>6.49</v>
      </c>
      <c r="E13" s="15">
        <v>6.8</v>
      </c>
      <c r="F13" s="15">
        <v>7.9</v>
      </c>
      <c r="G13" s="15">
        <v>9.81</v>
      </c>
      <c r="H13" s="15">
        <v>9.81</v>
      </c>
      <c r="I13" s="15">
        <v>10.3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1.66</v>
      </c>
      <c r="D15" s="13">
        <f t="shared" si="0"/>
        <v>1.33</v>
      </c>
      <c r="E15" s="13">
        <f t="shared" si="0"/>
        <v>1.38</v>
      </c>
      <c r="F15" s="13">
        <f t="shared" si="0"/>
        <v>0.97</v>
      </c>
      <c r="G15" s="13">
        <f t="shared" si="0"/>
        <v>0.47</v>
      </c>
      <c r="H15" s="13">
        <f t="shared" si="0"/>
        <v>0.66</v>
      </c>
      <c r="I15" s="13">
        <f t="shared" si="0"/>
        <v>0.91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0.99</v>
      </c>
      <c r="D17" s="13">
        <f t="shared" si="1"/>
        <v>0.72</v>
      </c>
      <c r="E17" s="13">
        <f t="shared" si="1"/>
        <v>0.63</v>
      </c>
      <c r="F17" s="13">
        <f t="shared" si="1"/>
        <v>0.33</v>
      </c>
      <c r="G17" s="13">
        <f t="shared" si="1"/>
        <v>0.26</v>
      </c>
      <c r="H17" s="13">
        <f t="shared" si="1"/>
        <v>0.1</v>
      </c>
      <c r="I17" s="13">
        <f t="shared" si="1"/>
        <v>0</v>
      </c>
    </row>
    <row r="18" spans="1:9" ht="12.75" customHeight="1">
      <c r="A18" s="11" t="s">
        <v>31</v>
      </c>
      <c r="B18" s="17" t="s">
        <v>32</v>
      </c>
      <c r="C18" s="15">
        <v>0.82</v>
      </c>
      <c r="D18" s="13">
        <v>0.8</v>
      </c>
      <c r="E18" s="13">
        <v>0.7</v>
      </c>
      <c r="F18" s="13">
        <v>0.66</v>
      </c>
      <c r="G18" s="13">
        <v>0.58</v>
      </c>
      <c r="H18" s="13">
        <v>0.55</v>
      </c>
      <c r="I18" s="13">
        <v>0.6</v>
      </c>
    </row>
    <row r="19" spans="1:9" ht="12.75" customHeight="1">
      <c r="A19" s="11" t="s">
        <v>33</v>
      </c>
      <c r="B19" s="17" t="s">
        <v>34</v>
      </c>
      <c r="C19" s="15">
        <v>8.42</v>
      </c>
      <c r="D19" s="13">
        <v>9.08</v>
      </c>
      <c r="E19" s="13">
        <v>9.42</v>
      </c>
      <c r="F19" s="13">
        <v>10.07</v>
      </c>
      <c r="G19" s="13">
        <v>12.13</v>
      </c>
      <c r="H19" s="13">
        <v>13</v>
      </c>
      <c r="I19" s="13">
        <v>14</v>
      </c>
    </row>
    <row r="20" spans="1:9" ht="12.75" customHeight="1">
      <c r="A20" s="11" t="s">
        <v>35</v>
      </c>
      <c r="B20" s="17" t="s">
        <v>36</v>
      </c>
      <c r="C20" s="15">
        <v>0.14</v>
      </c>
      <c r="D20" s="13">
        <v>0.12</v>
      </c>
      <c r="E20" s="13">
        <v>0.1</v>
      </c>
      <c r="F20" s="13">
        <v>0.1</v>
      </c>
      <c r="G20" s="13">
        <v>0.21</v>
      </c>
      <c r="H20" s="13">
        <v>0.1</v>
      </c>
      <c r="I20" s="13">
        <v>0.1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2.43</v>
      </c>
      <c r="E22" s="13">
        <v>3.33</v>
      </c>
      <c r="F22" s="13">
        <v>2.8</v>
      </c>
      <c r="G22" s="13">
        <v>2.92</v>
      </c>
      <c r="H22" s="13">
        <v>3.15</v>
      </c>
      <c r="I22" s="13">
        <v>3.5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</v>
      </c>
      <c r="D24" s="13">
        <v>0</v>
      </c>
      <c r="E24" s="13">
        <v>0.07</v>
      </c>
      <c r="F24" s="13">
        <v>0.41</v>
      </c>
      <c r="G24" s="13">
        <v>0</v>
      </c>
      <c r="H24" s="13">
        <v>0.1</v>
      </c>
      <c r="I24" s="13">
        <v>0.15</v>
      </c>
    </row>
    <row r="25" spans="1:9" ht="12.75" customHeight="1">
      <c r="A25" s="11" t="s">
        <v>42</v>
      </c>
      <c r="B25" s="17" t="s">
        <v>43</v>
      </c>
      <c r="C25" s="15">
        <v>2.08</v>
      </c>
      <c r="D25" s="13">
        <v>2.63</v>
      </c>
      <c r="E25" s="13">
        <v>3.25</v>
      </c>
      <c r="F25" s="13">
        <v>3.5</v>
      </c>
      <c r="G25" s="13">
        <v>3.31</v>
      </c>
      <c r="H25" s="13">
        <v>2.97</v>
      </c>
      <c r="I25" s="13">
        <v>3.31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C22-C25+C24</f>
        <v>-2.08</v>
      </c>
      <c r="D26" s="13">
        <f t="shared" si="2"/>
        <v>-0.19999999999999973</v>
      </c>
      <c r="E26" s="13">
        <f t="shared" si="2"/>
        <v>0.15000000000000008</v>
      </c>
      <c r="F26" s="13">
        <f t="shared" si="2"/>
        <v>-0.2900000000000002</v>
      </c>
      <c r="G26" s="13">
        <f t="shared" si="2"/>
        <v>-0.3900000000000001</v>
      </c>
      <c r="H26" s="13">
        <f t="shared" si="2"/>
        <v>0.2799999999999997</v>
      </c>
      <c r="I26" s="13">
        <f t="shared" si="2"/>
        <v>0.33999999999999997</v>
      </c>
    </row>
    <row r="27" spans="1:9" ht="12.75" customHeight="1">
      <c r="A27" s="11" t="s">
        <v>46</v>
      </c>
      <c r="B27" s="17" t="s">
        <v>47</v>
      </c>
      <c r="C27" s="13">
        <f aca="true" t="shared" si="3" ref="C27:I27">C28+C30+C31-C33-C34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/>
      <c r="D29" s="13"/>
      <c r="E29" s="13"/>
      <c r="F29" s="13"/>
      <c r="G29" s="13"/>
      <c r="H29" s="13"/>
      <c r="I29" s="13"/>
    </row>
    <row r="30" spans="1:9" ht="12.75" customHeight="1">
      <c r="A30" s="4"/>
      <c r="B30" s="14" t="s">
        <v>50</v>
      </c>
      <c r="C30" s="15"/>
      <c r="D30" s="13"/>
      <c r="E30" s="13"/>
      <c r="F30" s="13"/>
      <c r="G30" s="13"/>
      <c r="H30" s="13"/>
      <c r="I30" s="13"/>
    </row>
    <row r="31" spans="1:9" ht="12.75" customHeight="1">
      <c r="A31" s="4"/>
      <c r="B31" s="14" t="s">
        <v>51</v>
      </c>
      <c r="C31" s="15">
        <v>0.11</v>
      </c>
      <c r="D31" s="13">
        <v>0.02</v>
      </c>
      <c r="E31" s="13">
        <v>0</v>
      </c>
      <c r="F31" s="13">
        <v>0.02</v>
      </c>
      <c r="G31" s="13">
        <v>0.02</v>
      </c>
      <c r="H31" s="13">
        <v>0.01</v>
      </c>
      <c r="I31" s="13">
        <v>0</v>
      </c>
    </row>
    <row r="32" spans="1:9" ht="12.75" customHeight="1">
      <c r="A32" s="4"/>
      <c r="C32" s="15"/>
      <c r="D32" s="13"/>
      <c r="E32" s="13"/>
      <c r="F32" s="13"/>
      <c r="G32" s="13"/>
      <c r="H32" s="13"/>
      <c r="I32" s="13"/>
    </row>
    <row r="33" spans="1:9" ht="12.75" customHeight="1">
      <c r="A33" s="4"/>
      <c r="B33" s="14" t="s">
        <v>50</v>
      </c>
      <c r="C33" s="15"/>
      <c r="D33" s="13"/>
      <c r="E33" s="13"/>
      <c r="F33" s="13"/>
      <c r="G33" s="13"/>
      <c r="H33" s="13"/>
      <c r="I33" s="13"/>
    </row>
    <row r="34" spans="1:9" ht="12.75" customHeight="1">
      <c r="A34" s="4"/>
      <c r="B34" s="18" t="s">
        <v>51</v>
      </c>
      <c r="C34" s="15">
        <v>0.11</v>
      </c>
      <c r="D34" s="13">
        <v>0.02</v>
      </c>
      <c r="E34" s="13">
        <v>0</v>
      </c>
      <c r="F34" s="13">
        <v>0.02</v>
      </c>
      <c r="G34" s="13">
        <v>0.02</v>
      </c>
      <c r="H34" s="13">
        <v>0.01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0.12</v>
      </c>
      <c r="D36" s="15">
        <v>0.11</v>
      </c>
      <c r="E36" s="15">
        <v>0.1</v>
      </c>
      <c r="F36" s="15">
        <v>0.1</v>
      </c>
      <c r="G36" s="13">
        <v>0.09</v>
      </c>
      <c r="H36" s="13">
        <v>0.08</v>
      </c>
      <c r="I36" s="13">
        <v>0.09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4" ref="C39:I39">C26-C29-C36-C37-C32-C31</f>
        <v>-2.31</v>
      </c>
      <c r="D39" s="13">
        <f t="shared" si="4"/>
        <v>-0.32999999999999974</v>
      </c>
      <c r="E39" s="13">
        <f t="shared" si="4"/>
        <v>0.05000000000000007</v>
      </c>
      <c r="F39" s="13">
        <f t="shared" si="4"/>
        <v>-0.41000000000000025</v>
      </c>
      <c r="G39" s="13">
        <f t="shared" si="4"/>
        <v>-0.5000000000000001</v>
      </c>
      <c r="H39" s="13">
        <f t="shared" si="4"/>
        <v>0.18999999999999967</v>
      </c>
      <c r="I39" s="13">
        <f t="shared" si="4"/>
        <v>0.24999999999999997</v>
      </c>
    </row>
    <row r="40" spans="1:9" ht="12.75" customHeight="1">
      <c r="A40" s="11" t="s">
        <v>60</v>
      </c>
      <c r="B40" s="17" t="s">
        <v>61</v>
      </c>
      <c r="C40" s="13">
        <f aca="true" t="shared" si="5" ref="C40:I40">SUM(C41:C46)</f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/>
      <c r="D48" s="13"/>
      <c r="E48" s="13"/>
      <c r="F48" s="13"/>
      <c r="G48" s="13"/>
      <c r="H48" s="13"/>
      <c r="I48" s="13"/>
    </row>
    <row r="49" spans="1:9" ht="12.75" customHeight="1">
      <c r="A49" s="4"/>
      <c r="B49" s="16" t="s">
        <v>67</v>
      </c>
      <c r="C49" s="13">
        <f aca="true" t="shared" si="6" ref="C49:I50">C9</f>
        <v>5.99</v>
      </c>
      <c r="D49" s="13">
        <f t="shared" si="6"/>
        <v>6.49</v>
      </c>
      <c r="E49" s="13">
        <f t="shared" si="6"/>
        <v>6.8</v>
      </c>
      <c r="F49" s="13">
        <f t="shared" si="6"/>
        <v>7.9</v>
      </c>
      <c r="G49" s="13">
        <f t="shared" si="6"/>
        <v>10.59</v>
      </c>
      <c r="H49" s="13">
        <f t="shared" si="6"/>
        <v>10.59</v>
      </c>
      <c r="I49" s="13">
        <f t="shared" si="6"/>
        <v>11.1</v>
      </c>
    </row>
    <row r="50" spans="1:9" ht="12.75" customHeight="1">
      <c r="A50" s="4"/>
      <c r="B50" s="14" t="s">
        <v>68</v>
      </c>
      <c r="C50" s="13">
        <f t="shared" si="6"/>
        <v>0.99</v>
      </c>
      <c r="D50" s="13">
        <f t="shared" si="6"/>
        <v>0.72</v>
      </c>
      <c r="E50" s="13">
        <f t="shared" si="6"/>
        <v>0.63</v>
      </c>
      <c r="F50" s="13">
        <f t="shared" si="6"/>
        <v>0.33</v>
      </c>
      <c r="G50" s="13">
        <f t="shared" si="6"/>
        <v>0.26</v>
      </c>
      <c r="H50" s="13">
        <f t="shared" si="6"/>
        <v>0.1</v>
      </c>
      <c r="I50" s="13">
        <f t="shared" si="6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1.81</v>
      </c>
      <c r="D53" s="13">
        <f aca="true" t="shared" si="7" ref="D53:I53">C54</f>
        <v>-0.5</v>
      </c>
      <c r="E53" s="13">
        <f t="shared" si="7"/>
        <v>-0.8299999999999997</v>
      </c>
      <c r="F53" s="13">
        <f t="shared" si="7"/>
        <v>-0.7799999999999997</v>
      </c>
      <c r="G53" s="13">
        <f t="shared" si="7"/>
        <v>-1.19</v>
      </c>
      <c r="H53" s="13">
        <f t="shared" si="7"/>
        <v>-1.69</v>
      </c>
      <c r="I53" s="13">
        <f t="shared" si="7"/>
        <v>-1.5000000000000002</v>
      </c>
    </row>
    <row r="54" spans="1:9" ht="12.75" customHeight="1">
      <c r="A54" s="4"/>
      <c r="B54" s="14" t="s">
        <v>73</v>
      </c>
      <c r="C54" s="13">
        <f>C53+C39</f>
        <v>-0.5</v>
      </c>
      <c r="D54" s="13">
        <f aca="true" t="shared" si="8" ref="D54:I54">D39-D40+D53</f>
        <v>-0.8299999999999997</v>
      </c>
      <c r="E54" s="13">
        <f t="shared" si="8"/>
        <v>-0.7799999999999997</v>
      </c>
      <c r="F54" s="13">
        <f t="shared" si="8"/>
        <v>-1.19</v>
      </c>
      <c r="G54" s="13">
        <f t="shared" si="8"/>
        <v>-1.69</v>
      </c>
      <c r="H54" s="13">
        <f t="shared" si="8"/>
        <v>-1.5000000000000002</v>
      </c>
      <c r="I54" s="13">
        <f t="shared" si="8"/>
        <v>-1.2500000000000002</v>
      </c>
    </row>
    <row r="55" spans="1:2" ht="12.75" customHeight="1">
      <c r="A55" s="4"/>
      <c r="B55" s="17"/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31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J55"/>
  <sheetViews>
    <sheetView view="pageBreakPreview" zoomScale="60" workbookViewId="0" topLeftCell="B1">
      <selection activeCell="H53" sqref="H53:I54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10" ht="12.75">
      <c r="A1" s="1"/>
      <c r="B1" s="2" t="s">
        <v>0</v>
      </c>
      <c r="C1" s="36" t="s">
        <v>88</v>
      </c>
      <c r="D1" s="36"/>
      <c r="E1" s="36"/>
      <c r="F1" s="36"/>
      <c r="G1" s="36"/>
      <c r="H1" s="36"/>
      <c r="I1" s="36"/>
      <c r="J1" s="14"/>
    </row>
    <row r="2" spans="1:10" ht="12.75">
      <c r="A2" s="1"/>
      <c r="B2" s="2" t="s">
        <v>2</v>
      </c>
      <c r="C2" s="36" t="s">
        <v>89</v>
      </c>
      <c r="D2" s="36"/>
      <c r="E2" s="36"/>
      <c r="F2" s="36"/>
      <c r="G2" s="36"/>
      <c r="H2" s="36"/>
      <c r="I2" s="36"/>
      <c r="J2" s="14"/>
    </row>
    <row r="3" spans="1:10" ht="12.75">
      <c r="A3" s="1"/>
      <c r="B3" s="2" t="s">
        <v>4</v>
      </c>
      <c r="C3" s="36" t="s">
        <v>78</v>
      </c>
      <c r="D3" s="36"/>
      <c r="E3" s="36"/>
      <c r="F3" s="36"/>
      <c r="G3" s="36"/>
      <c r="H3" s="36"/>
      <c r="I3" s="36"/>
      <c r="J3" s="14"/>
    </row>
    <row r="4" spans="1:10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  <c r="J4" s="14"/>
    </row>
    <row r="5" spans="1:10" s="8" customFormat="1" ht="15" customHeight="1">
      <c r="A5" s="5"/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5"/>
    </row>
    <row r="6" spans="1:10" s="8" customFormat="1" ht="15" customHeight="1">
      <c r="A6" s="6">
        <v>1</v>
      </c>
      <c r="B6" s="9"/>
      <c r="C6" s="10"/>
      <c r="D6" s="10"/>
      <c r="E6" s="10"/>
      <c r="F6" s="10"/>
      <c r="G6" s="10"/>
      <c r="H6" s="10">
        <v>8</v>
      </c>
      <c r="I6" s="10">
        <v>9</v>
      </c>
      <c r="J6" s="5"/>
    </row>
    <row r="7" spans="1:10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  <c r="J7" s="14"/>
    </row>
    <row r="8" spans="1:10" ht="12.75" customHeight="1">
      <c r="A8" s="4"/>
      <c r="B8" s="14" t="s">
        <v>17</v>
      </c>
      <c r="C8" s="15">
        <v>15</v>
      </c>
      <c r="D8" s="15">
        <v>15</v>
      </c>
      <c r="E8" s="15">
        <v>15</v>
      </c>
      <c r="F8" s="15">
        <v>15</v>
      </c>
      <c r="G8" s="15">
        <v>15</v>
      </c>
      <c r="H8" s="15"/>
      <c r="I8" s="15"/>
      <c r="J8" s="14"/>
    </row>
    <row r="9" spans="1:10" ht="12.75" customHeight="1">
      <c r="A9" s="4"/>
      <c r="B9" s="14" t="s">
        <v>18</v>
      </c>
      <c r="C9" s="15">
        <v>8.91</v>
      </c>
      <c r="D9" s="15">
        <v>9.36</v>
      </c>
      <c r="E9" s="15">
        <v>9.41</v>
      </c>
      <c r="F9" s="15">
        <v>9.68</v>
      </c>
      <c r="G9" s="15">
        <v>9.99</v>
      </c>
      <c r="H9" s="15">
        <v>0</v>
      </c>
      <c r="I9" s="15">
        <v>0</v>
      </c>
      <c r="J9" s="14"/>
    </row>
    <row r="10" spans="1:10" ht="12.75" customHeight="1">
      <c r="A10" s="4"/>
      <c r="B10" s="14" t="s">
        <v>19</v>
      </c>
      <c r="C10" s="15">
        <v>7.17</v>
      </c>
      <c r="D10" s="13">
        <v>7.47</v>
      </c>
      <c r="E10" s="13">
        <v>11.05</v>
      </c>
      <c r="F10" s="13">
        <v>14.49</v>
      </c>
      <c r="G10" s="13">
        <v>17.7</v>
      </c>
      <c r="H10" s="13">
        <v>0</v>
      </c>
      <c r="I10" s="13">
        <v>0</v>
      </c>
      <c r="J10" s="14"/>
    </row>
    <row r="11" spans="1:10" ht="12.75" customHeight="1">
      <c r="A11" s="4"/>
      <c r="B11" s="16" t="s">
        <v>21</v>
      </c>
      <c r="C11" s="15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/>
    </row>
    <row r="12" spans="1:10" ht="12.75" customHeight="1">
      <c r="A12" s="11" t="s">
        <v>22</v>
      </c>
      <c r="B12" s="12" t="s">
        <v>23</v>
      </c>
      <c r="C12" s="13">
        <f aca="true" t="shared" si="0" ref="C12:I12">SUM(C13:C15)</f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4"/>
    </row>
    <row r="13" spans="1:10" ht="12.75" customHeight="1">
      <c r="A13" s="4"/>
      <c r="B13" s="14" t="s">
        <v>24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4"/>
    </row>
    <row r="14" spans="1:10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/>
      <c r="J14" s="14"/>
    </row>
    <row r="15" spans="1:10" ht="12.75" customHeight="1">
      <c r="A15" s="4"/>
      <c r="B15" s="16" t="s">
        <v>26</v>
      </c>
      <c r="C15" s="13">
        <f aca="true" t="shared" si="1" ref="C15:I15">C11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4"/>
    </row>
    <row r="16" spans="1:10" ht="12.75" customHeight="1">
      <c r="A16" s="11" t="s">
        <v>27</v>
      </c>
      <c r="B16" s="17" t="s">
        <v>28</v>
      </c>
      <c r="C16" s="15">
        <v>1.56</v>
      </c>
      <c r="D16" s="13" t="s">
        <v>90</v>
      </c>
      <c r="E16" s="13">
        <v>2.27</v>
      </c>
      <c r="F16" s="13">
        <v>2.91</v>
      </c>
      <c r="G16" s="13">
        <v>4</v>
      </c>
      <c r="H16" s="13">
        <v>0</v>
      </c>
      <c r="I16" s="13">
        <v>0</v>
      </c>
      <c r="J16" s="14"/>
    </row>
    <row r="17" spans="1:10" ht="12.75" customHeight="1">
      <c r="A17" s="11" t="s">
        <v>29</v>
      </c>
      <c r="B17" s="17" t="s">
        <v>30</v>
      </c>
      <c r="C17" s="15">
        <f aca="true" t="shared" si="2" ref="C17:I17">C10</f>
        <v>7.17</v>
      </c>
      <c r="D17" s="13">
        <f t="shared" si="2"/>
        <v>7.47</v>
      </c>
      <c r="E17" s="13">
        <f t="shared" si="2"/>
        <v>11.05</v>
      </c>
      <c r="F17" s="13">
        <f t="shared" si="2"/>
        <v>14.49</v>
      </c>
      <c r="G17" s="13">
        <f t="shared" si="2"/>
        <v>17.7</v>
      </c>
      <c r="H17" s="13">
        <f t="shared" si="2"/>
        <v>0</v>
      </c>
      <c r="I17" s="13">
        <f t="shared" si="2"/>
        <v>0</v>
      </c>
      <c r="J17" s="14"/>
    </row>
    <row r="18" spans="1:10" ht="12.75" customHeight="1">
      <c r="A18" s="11" t="s">
        <v>31</v>
      </c>
      <c r="B18" s="17" t="s">
        <v>32</v>
      </c>
      <c r="C18" s="15">
        <v>0.03</v>
      </c>
      <c r="D18" s="13">
        <v>0.04</v>
      </c>
      <c r="E18" s="13">
        <v>0.03</v>
      </c>
      <c r="F18" s="13">
        <v>0.04</v>
      </c>
      <c r="G18" s="13">
        <v>0.23</v>
      </c>
      <c r="H18" s="13">
        <v>0</v>
      </c>
      <c r="I18" s="13">
        <v>0</v>
      </c>
      <c r="J18" s="14"/>
    </row>
    <row r="19" spans="1:10" ht="12.75" customHeight="1">
      <c r="A19" s="11" t="s">
        <v>33</v>
      </c>
      <c r="B19" s="17" t="s">
        <v>34</v>
      </c>
      <c r="C19" s="15">
        <v>0.1</v>
      </c>
      <c r="D19" s="13">
        <v>0.11</v>
      </c>
      <c r="E19" s="13">
        <v>0.12</v>
      </c>
      <c r="F19" s="13">
        <v>0.1</v>
      </c>
      <c r="G19" s="13">
        <v>0.42</v>
      </c>
      <c r="H19" s="13">
        <v>0</v>
      </c>
      <c r="I19" s="13">
        <v>0</v>
      </c>
      <c r="J19" s="14"/>
    </row>
    <row r="20" spans="1:10" ht="12.75" customHeight="1">
      <c r="A20" s="11" t="s">
        <v>35</v>
      </c>
      <c r="B20" s="17" t="s">
        <v>36</v>
      </c>
      <c r="C20" s="15">
        <v>0</v>
      </c>
      <c r="D20" s="13">
        <v>0.07</v>
      </c>
      <c r="E20" s="13">
        <v>0.01</v>
      </c>
      <c r="F20" s="13">
        <v>0.03</v>
      </c>
      <c r="G20" s="13">
        <v>0.26</v>
      </c>
      <c r="H20" s="13">
        <v>0</v>
      </c>
      <c r="I20" s="13">
        <v>0</v>
      </c>
      <c r="J20" s="14"/>
    </row>
    <row r="21" spans="1:10" ht="12.75" customHeight="1">
      <c r="A21" s="11" t="s">
        <v>37</v>
      </c>
      <c r="B21" s="12" t="s">
        <v>38</v>
      </c>
      <c r="C21" s="13">
        <f aca="true" t="shared" si="3" ref="C21:I21">SUM(C22:C24)</f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4"/>
    </row>
    <row r="22" spans="1:10" ht="12.75" customHeight="1">
      <c r="A22" s="4"/>
      <c r="B22" s="14" t="s">
        <v>39</v>
      </c>
      <c r="C22" s="15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4"/>
    </row>
    <row r="23" spans="1:10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4"/>
    </row>
    <row r="24" spans="1:10" ht="12.75" customHeight="1">
      <c r="A24" s="4"/>
      <c r="B24" s="14" t="s">
        <v>41</v>
      </c>
      <c r="C24" s="15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4"/>
    </row>
    <row r="25" spans="1:10" ht="12.75" customHeight="1">
      <c r="A25" s="11" t="s">
        <v>42</v>
      </c>
      <c r="B25" s="17" t="s">
        <v>43</v>
      </c>
      <c r="C25" s="15">
        <v>0.27</v>
      </c>
      <c r="D25" s="13">
        <v>0.32</v>
      </c>
      <c r="E25" s="13">
        <v>0.43</v>
      </c>
      <c r="F25" s="13">
        <v>0.56</v>
      </c>
      <c r="G25" s="13">
        <v>0.69</v>
      </c>
      <c r="H25" s="13"/>
      <c r="I25" s="13"/>
      <c r="J25" s="14"/>
    </row>
    <row r="26" spans="1:10" ht="12.75" customHeight="1">
      <c r="A26" s="11" t="s">
        <v>44</v>
      </c>
      <c r="B26" s="17" t="s">
        <v>45</v>
      </c>
      <c r="C26" s="13">
        <f aca="true" t="shared" si="4" ref="C26:I26">C21-C25</f>
        <v>-0.27</v>
      </c>
      <c r="D26" s="13">
        <f t="shared" si="4"/>
        <v>-0.32</v>
      </c>
      <c r="E26" s="13">
        <f t="shared" si="4"/>
        <v>-0.43</v>
      </c>
      <c r="F26" s="13">
        <f t="shared" si="4"/>
        <v>-0.56</v>
      </c>
      <c r="G26" s="13">
        <f t="shared" si="4"/>
        <v>-0.69</v>
      </c>
      <c r="H26" s="13">
        <f t="shared" si="4"/>
        <v>0</v>
      </c>
      <c r="I26" s="13">
        <f t="shared" si="4"/>
        <v>0</v>
      </c>
      <c r="J26" s="14"/>
    </row>
    <row r="27" spans="1:10" ht="12.75" customHeight="1">
      <c r="A27" s="11" t="s">
        <v>46</v>
      </c>
      <c r="B27" s="17" t="s">
        <v>47</v>
      </c>
      <c r="C27" s="13"/>
      <c r="D27" s="13"/>
      <c r="E27" s="13"/>
      <c r="F27" s="13"/>
      <c r="G27" s="13"/>
      <c r="H27" s="13">
        <f>H28+H30+H31-H33-H34</f>
        <v>0</v>
      </c>
      <c r="I27" s="13">
        <f>I28+I30+I31-I33-I34</f>
        <v>0</v>
      </c>
      <c r="J27" s="14"/>
    </row>
    <row r="28" spans="1:10" ht="12.75" customHeight="1">
      <c r="A28" s="4"/>
      <c r="B28" s="16" t="s">
        <v>48</v>
      </c>
      <c r="C28" s="15">
        <v>0.31</v>
      </c>
      <c r="D28" s="13">
        <v>0.46</v>
      </c>
      <c r="E28" s="13">
        <v>0.49</v>
      </c>
      <c r="F28" s="13">
        <v>0.57</v>
      </c>
      <c r="G28" s="13">
        <v>0.52</v>
      </c>
      <c r="H28" s="13">
        <v>0</v>
      </c>
      <c r="I28" s="13">
        <v>0</v>
      </c>
      <c r="J28" s="14"/>
    </row>
    <row r="29" spans="1:10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4"/>
    </row>
    <row r="30" spans="1:10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/>
    </row>
    <row r="31" spans="1:10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4"/>
    </row>
    <row r="32" spans="1:10" ht="12.75" customHeight="1">
      <c r="A32" s="4"/>
      <c r="B32" s="14"/>
      <c r="C32" s="15">
        <v>0.3</v>
      </c>
      <c r="D32" s="13">
        <v>0.71</v>
      </c>
      <c r="E32" s="13">
        <v>0.71</v>
      </c>
      <c r="F32" s="13">
        <v>1.2</v>
      </c>
      <c r="G32" s="13">
        <v>1.81</v>
      </c>
      <c r="H32" s="13">
        <v>0</v>
      </c>
      <c r="I32" s="13">
        <v>0</v>
      </c>
      <c r="J32" s="14"/>
    </row>
    <row r="33" spans="1:10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4"/>
    </row>
    <row r="34" spans="1:10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4" t="s">
        <v>91</v>
      </c>
    </row>
    <row r="35" spans="1:10" ht="12.75" customHeight="1">
      <c r="A35" s="11" t="s">
        <v>52</v>
      </c>
      <c r="B35" s="19" t="s">
        <v>53</v>
      </c>
      <c r="C35" s="13">
        <f aca="true" t="shared" si="5" ref="C35:I35">SUM(C36:C37)</f>
        <v>0</v>
      </c>
      <c r="D35" s="13">
        <f t="shared" si="5"/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4"/>
    </row>
    <row r="36" spans="1:10" ht="12.75" customHeight="1">
      <c r="A36" s="4"/>
      <c r="B36" s="14" t="s">
        <v>54</v>
      </c>
      <c r="C36" s="15"/>
      <c r="D36" s="15"/>
      <c r="E36" s="15"/>
      <c r="F36" s="15"/>
      <c r="G36" s="13"/>
      <c r="H36" s="13"/>
      <c r="I36" s="13"/>
      <c r="J36" s="14"/>
    </row>
    <row r="37" spans="1:10" ht="12.75" customHeight="1">
      <c r="A37" s="4"/>
      <c r="B37" s="16" t="s">
        <v>55</v>
      </c>
      <c r="C37" s="15"/>
      <c r="D37" s="13"/>
      <c r="E37" s="13"/>
      <c r="F37" s="13"/>
      <c r="G37" s="13"/>
      <c r="H37" s="13"/>
      <c r="I37" s="13"/>
      <c r="J37" s="14"/>
    </row>
    <row r="38" spans="1:10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4"/>
    </row>
    <row r="39" spans="1:10" ht="12.75" customHeight="1">
      <c r="A39" s="11" t="s">
        <v>58</v>
      </c>
      <c r="B39" s="12" t="s">
        <v>59</v>
      </c>
      <c r="C39" s="13">
        <f aca="true" t="shared" si="6" ref="C39:I39">C26-C29-C36-C37-C32</f>
        <v>-0.5700000000000001</v>
      </c>
      <c r="D39" s="13">
        <f t="shared" si="6"/>
        <v>-1.03</v>
      </c>
      <c r="E39" s="13">
        <f t="shared" si="6"/>
        <v>-1.14</v>
      </c>
      <c r="F39" s="13">
        <f t="shared" si="6"/>
        <v>-1.76</v>
      </c>
      <c r="G39" s="13">
        <f t="shared" si="6"/>
        <v>-2.5</v>
      </c>
      <c r="H39" s="13">
        <f t="shared" si="6"/>
        <v>0</v>
      </c>
      <c r="I39" s="13">
        <f t="shared" si="6"/>
        <v>0</v>
      </c>
      <c r="J39" s="14"/>
    </row>
    <row r="40" spans="1:10" ht="12.75" customHeight="1">
      <c r="A40" s="11" t="s">
        <v>60</v>
      </c>
      <c r="B40" s="17" t="s">
        <v>61</v>
      </c>
      <c r="C40" s="13"/>
      <c r="D40" s="13"/>
      <c r="E40" s="13"/>
      <c r="F40" s="13"/>
      <c r="G40" s="13"/>
      <c r="H40" s="13">
        <f>SUM(H41:H46)</f>
        <v>0</v>
      </c>
      <c r="I40" s="13">
        <f>SUM(I41:I46)</f>
        <v>0</v>
      </c>
      <c r="J40" s="14"/>
    </row>
    <row r="41" spans="1:10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4"/>
    </row>
    <row r="42" spans="1:10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/>
    </row>
    <row r="43" spans="1:10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4"/>
    </row>
    <row r="44" spans="1:10" ht="12.75" customHeight="1">
      <c r="A44" s="4"/>
      <c r="B44" s="14" t="s">
        <v>63</v>
      </c>
      <c r="C44" s="15">
        <v>0</v>
      </c>
      <c r="D44" s="13">
        <v>0.41</v>
      </c>
      <c r="E44" s="13">
        <v>0.23</v>
      </c>
      <c r="F44" s="13">
        <v>0.23</v>
      </c>
      <c r="G44" s="13">
        <v>0.25</v>
      </c>
      <c r="H44" s="13">
        <v>0</v>
      </c>
      <c r="I44" s="13">
        <v>0</v>
      </c>
      <c r="J44" s="14"/>
    </row>
    <row r="45" spans="1:10" ht="12.75" customHeight="1">
      <c r="A45" s="4"/>
      <c r="B45" s="14" t="s">
        <v>50</v>
      </c>
      <c r="C45" s="15">
        <v>0</v>
      </c>
      <c r="D45" s="13">
        <v>0.21</v>
      </c>
      <c r="E45" s="13">
        <v>0.22</v>
      </c>
      <c r="F45" s="13">
        <v>0.22</v>
      </c>
      <c r="G45" s="13">
        <v>0.23</v>
      </c>
      <c r="H45" s="13">
        <v>0</v>
      </c>
      <c r="I45" s="13">
        <v>0</v>
      </c>
      <c r="J45" s="14"/>
    </row>
    <row r="46" spans="1:10" ht="12.75" customHeight="1">
      <c r="A46" s="4"/>
      <c r="B46" s="14" t="s">
        <v>51</v>
      </c>
      <c r="C46" s="15">
        <v>0</v>
      </c>
      <c r="D46" s="13">
        <v>0.2</v>
      </c>
      <c r="E46" s="13">
        <v>0.01</v>
      </c>
      <c r="F46" s="13">
        <v>0.01</v>
      </c>
      <c r="G46" s="13">
        <v>0.02</v>
      </c>
      <c r="H46" s="13">
        <v>0</v>
      </c>
      <c r="I46" s="13">
        <v>0</v>
      </c>
      <c r="J46" s="14"/>
    </row>
    <row r="47" spans="1:10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>
        <f>SUM(H48:H51)</f>
        <v>0</v>
      </c>
      <c r="I47" s="13">
        <f>SUM(I48:I51)</f>
        <v>0</v>
      </c>
      <c r="J47" s="14"/>
    </row>
    <row r="48" spans="1:10" ht="12.75" customHeight="1">
      <c r="A48" s="4"/>
      <c r="B48" s="16" t="s">
        <v>66</v>
      </c>
      <c r="C48" s="15"/>
      <c r="D48" s="13"/>
      <c r="E48" s="13"/>
      <c r="F48" s="13"/>
      <c r="G48" s="13"/>
      <c r="H48" s="13"/>
      <c r="I48" s="13"/>
      <c r="J48" s="14"/>
    </row>
    <row r="49" spans="1:10" ht="12.75" customHeight="1">
      <c r="A49" s="4"/>
      <c r="B49" s="16" t="s">
        <v>67</v>
      </c>
      <c r="C49" s="13">
        <f aca="true" t="shared" si="7" ref="C49:I50">C9</f>
        <v>8.91</v>
      </c>
      <c r="D49" s="13">
        <f t="shared" si="7"/>
        <v>9.36</v>
      </c>
      <c r="E49" s="13">
        <f t="shared" si="7"/>
        <v>9.41</v>
      </c>
      <c r="F49" s="13">
        <f t="shared" si="7"/>
        <v>9.68</v>
      </c>
      <c r="G49" s="13">
        <f t="shared" si="7"/>
        <v>9.99</v>
      </c>
      <c r="H49" s="13">
        <f t="shared" si="7"/>
        <v>0</v>
      </c>
      <c r="I49" s="13">
        <f t="shared" si="7"/>
        <v>0</v>
      </c>
      <c r="J49" s="14"/>
    </row>
    <row r="50" spans="1:10" ht="12.75" customHeight="1">
      <c r="A50" s="4"/>
      <c r="B50" s="14" t="s">
        <v>68</v>
      </c>
      <c r="C50" s="13">
        <f t="shared" si="7"/>
        <v>7.17</v>
      </c>
      <c r="D50" s="13">
        <f t="shared" si="7"/>
        <v>7.47</v>
      </c>
      <c r="E50" s="13">
        <f t="shared" si="7"/>
        <v>11.05</v>
      </c>
      <c r="F50" s="13">
        <f t="shared" si="7"/>
        <v>14.49</v>
      </c>
      <c r="G50" s="13">
        <f t="shared" si="7"/>
        <v>17.7</v>
      </c>
      <c r="H50" s="13">
        <f t="shared" si="7"/>
        <v>0</v>
      </c>
      <c r="I50" s="13">
        <f t="shared" si="7"/>
        <v>0</v>
      </c>
      <c r="J50" s="14"/>
    </row>
    <row r="51" spans="1:10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4"/>
    </row>
    <row r="52" spans="1:10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  <c r="J52" s="14"/>
    </row>
    <row r="53" spans="1:10" ht="12.75" customHeight="1">
      <c r="A53" s="4"/>
      <c r="B53" s="14" t="s">
        <v>72</v>
      </c>
      <c r="C53" s="15">
        <v>0</v>
      </c>
      <c r="D53" s="13">
        <f>C54</f>
        <v>-0.57</v>
      </c>
      <c r="E53" s="13">
        <f>D54</f>
        <v>-1.6</v>
      </c>
      <c r="F53" s="13">
        <f>E54</f>
        <v>-2.74</v>
      </c>
      <c r="G53" s="13">
        <f>F54</f>
        <v>-4.5</v>
      </c>
      <c r="H53" s="13">
        <v>0</v>
      </c>
      <c r="I53" s="13">
        <v>0</v>
      </c>
      <c r="J53" s="14"/>
    </row>
    <row r="54" spans="1:10" ht="12.75" customHeight="1">
      <c r="A54" s="4"/>
      <c r="B54" s="14" t="s">
        <v>73</v>
      </c>
      <c r="C54" s="13">
        <v>-0.57</v>
      </c>
      <c r="D54" s="13">
        <f>D39+D53</f>
        <v>-1.6</v>
      </c>
      <c r="E54" s="13">
        <f>E39+E53</f>
        <v>-2.74</v>
      </c>
      <c r="F54" s="13">
        <f>F39+F53</f>
        <v>-4.5</v>
      </c>
      <c r="G54" s="13">
        <f>G39+G53</f>
        <v>-7</v>
      </c>
      <c r="H54" s="13">
        <v>0</v>
      </c>
      <c r="I54" s="13">
        <v>0</v>
      </c>
      <c r="J54" s="14"/>
    </row>
    <row r="55" spans="1:2" ht="12.75" customHeight="1">
      <c r="A55" s="26"/>
      <c r="B55" s="27"/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33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J55"/>
  <sheetViews>
    <sheetView view="pageBreakPreview" zoomScale="60" workbookViewId="0" topLeftCell="B1">
      <selection activeCell="K67" sqref="K67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92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93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94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1:9" s="8" customFormat="1" ht="15" customHeight="1">
      <c r="A6" s="6">
        <v>1</v>
      </c>
      <c r="B6" s="9"/>
      <c r="C6" s="10"/>
      <c r="D6" s="10"/>
      <c r="E6" s="10"/>
      <c r="F6" s="10"/>
      <c r="G6" s="10"/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0</v>
      </c>
      <c r="D8" s="15">
        <v>5</v>
      </c>
      <c r="E8" s="15">
        <v>5</v>
      </c>
      <c r="F8" s="15">
        <v>5</v>
      </c>
      <c r="G8" s="15">
        <v>5</v>
      </c>
      <c r="H8" s="15">
        <v>5</v>
      </c>
      <c r="I8" s="15">
        <v>5</v>
      </c>
    </row>
    <row r="9" spans="1:9" ht="12.75" customHeight="1">
      <c r="A9" s="4"/>
      <c r="B9" s="14" t="s">
        <v>18</v>
      </c>
      <c r="C9" s="15">
        <v>0</v>
      </c>
      <c r="D9" s="15">
        <v>0.8</v>
      </c>
      <c r="E9" s="15">
        <v>0.8</v>
      </c>
      <c r="F9" s="15">
        <v>0.8</v>
      </c>
      <c r="G9" s="15">
        <v>0.8</v>
      </c>
      <c r="H9" s="15">
        <v>0.8</v>
      </c>
      <c r="I9" s="15">
        <v>0.8</v>
      </c>
    </row>
    <row r="10" spans="1:9" ht="12.75" customHeight="1">
      <c r="A10" s="4"/>
      <c r="B10" s="14" t="s">
        <v>19</v>
      </c>
      <c r="C10" s="15">
        <v>0</v>
      </c>
      <c r="D10" s="13"/>
      <c r="E10" s="13"/>
      <c r="F10" s="13"/>
      <c r="G10" s="13"/>
      <c r="H10" s="13"/>
      <c r="I10" s="13"/>
    </row>
    <row r="11" spans="1:9" ht="12.75" customHeight="1">
      <c r="A11" s="4"/>
      <c r="B11" s="16" t="s">
        <v>21</v>
      </c>
      <c r="C11" s="15">
        <v>0</v>
      </c>
      <c r="D11" s="13">
        <v>-0.06</v>
      </c>
      <c r="E11" s="13">
        <v>-0.92</v>
      </c>
      <c r="F11" s="13">
        <v>-1.61</v>
      </c>
      <c r="G11" s="13">
        <v>-2.44</v>
      </c>
      <c r="H11" s="13">
        <v>-3.42</v>
      </c>
      <c r="I11" s="13">
        <v>-4.41</v>
      </c>
    </row>
    <row r="12" spans="1:9" ht="12.75" customHeight="1">
      <c r="A12" s="11" t="s">
        <v>22</v>
      </c>
      <c r="B12" s="12" t="s">
        <v>23</v>
      </c>
      <c r="C12" s="13">
        <f>SUM(C13:C15)</f>
        <v>0</v>
      </c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/>
      <c r="D13" s="15">
        <v>0.8</v>
      </c>
      <c r="E13" s="15">
        <v>0.8</v>
      </c>
      <c r="F13" s="15">
        <v>0.8</v>
      </c>
      <c r="G13" s="15">
        <v>0.8</v>
      </c>
      <c r="H13" s="15">
        <v>0.8</v>
      </c>
      <c r="I13" s="15">
        <v>0.8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0</v>
      </c>
      <c r="D15" s="13">
        <f t="shared" si="0"/>
        <v>-0.06</v>
      </c>
      <c r="E15" s="13">
        <f t="shared" si="0"/>
        <v>-0.92</v>
      </c>
      <c r="F15" s="13">
        <f t="shared" si="0"/>
        <v>-1.61</v>
      </c>
      <c r="G15" s="13">
        <f t="shared" si="0"/>
        <v>-2.44</v>
      </c>
      <c r="H15" s="13">
        <f t="shared" si="0"/>
        <v>-3.42</v>
      </c>
      <c r="I15" s="13">
        <f t="shared" si="0"/>
        <v>-4.41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1.32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</row>
    <row r="18" spans="1:9" ht="12.75" customHeight="1">
      <c r="A18" s="11" t="s">
        <v>31</v>
      </c>
      <c r="B18" s="17" t="s">
        <v>32</v>
      </c>
      <c r="C18" s="15"/>
      <c r="D18" s="13">
        <v>0.3</v>
      </c>
      <c r="E18" s="13">
        <v>1.11</v>
      </c>
      <c r="F18" s="13">
        <v>0.88</v>
      </c>
      <c r="G18" s="13">
        <v>0.75</v>
      </c>
      <c r="H18" s="13">
        <v>0.73</v>
      </c>
      <c r="I18" s="13">
        <v>0.7</v>
      </c>
    </row>
    <row r="19" spans="1:9" ht="12.75" customHeight="1">
      <c r="A19" s="11" t="s">
        <v>33</v>
      </c>
      <c r="B19" s="17" t="s">
        <v>34</v>
      </c>
      <c r="C19" s="15"/>
      <c r="D19" s="13">
        <v>1.25</v>
      </c>
      <c r="E19" s="13">
        <v>1.31</v>
      </c>
      <c r="F19" s="13">
        <v>0.58</v>
      </c>
      <c r="G19" s="13">
        <v>0.6</v>
      </c>
      <c r="H19" s="13">
        <v>0.65</v>
      </c>
      <c r="I19" s="13">
        <v>0.68</v>
      </c>
    </row>
    <row r="20" spans="1:9" ht="12.75" customHeight="1">
      <c r="A20" s="11" t="s">
        <v>35</v>
      </c>
      <c r="B20" s="17" t="s">
        <v>36</v>
      </c>
      <c r="C20" s="15"/>
      <c r="D20" s="13">
        <v>0.55</v>
      </c>
      <c r="E20" s="13">
        <v>0.62</v>
      </c>
      <c r="F20" s="13">
        <v>0.68</v>
      </c>
      <c r="G20" s="13">
        <v>0.7</v>
      </c>
      <c r="H20" s="13">
        <v>0.72</v>
      </c>
      <c r="I20" s="13">
        <v>0.74</v>
      </c>
    </row>
    <row r="21" spans="1:9" ht="12.75" customHeight="1">
      <c r="A21" s="11" t="s">
        <v>37</v>
      </c>
      <c r="B21" s="12" t="s">
        <v>38</v>
      </c>
      <c r="C21" s="13">
        <f>SUM(C22:C24)</f>
        <v>0</v>
      </c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0.25</v>
      </c>
      <c r="E22" s="13">
        <v>0.7</v>
      </c>
      <c r="F22" s="13">
        <v>0.8</v>
      </c>
      <c r="G22" s="13">
        <v>0.8</v>
      </c>
      <c r="H22" s="13">
        <v>0.85</v>
      </c>
      <c r="I22" s="13">
        <v>0.85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12.75" customHeight="1">
      <c r="A25" s="11" t="s">
        <v>42</v>
      </c>
      <c r="B25" s="17" t="s">
        <v>43</v>
      </c>
      <c r="C25" s="15"/>
      <c r="D25" s="13">
        <v>0.28</v>
      </c>
      <c r="E25" s="13">
        <v>1.51</v>
      </c>
      <c r="F25" s="13">
        <v>1.39</v>
      </c>
      <c r="G25" s="13">
        <v>1.48</v>
      </c>
      <c r="H25" s="13">
        <v>1.66</v>
      </c>
      <c r="I25" s="13">
        <v>1.64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(C22+C24)-C25</f>
        <v>0</v>
      </c>
      <c r="D26" s="13">
        <f t="shared" si="2"/>
        <v>-0.030000000000000027</v>
      </c>
      <c r="E26" s="13">
        <f t="shared" si="2"/>
        <v>-0.81</v>
      </c>
      <c r="F26" s="13">
        <f t="shared" si="2"/>
        <v>-0.5899999999999999</v>
      </c>
      <c r="G26" s="13">
        <f t="shared" si="2"/>
        <v>-0.6799999999999999</v>
      </c>
      <c r="H26" s="13">
        <f t="shared" si="2"/>
        <v>-0.8099999999999999</v>
      </c>
      <c r="I26" s="13">
        <f t="shared" si="2"/>
        <v>-0.7899999999999999</v>
      </c>
    </row>
    <row r="27" spans="1:10" ht="12.75" customHeight="1">
      <c r="A27" s="11" t="s">
        <v>46</v>
      </c>
      <c r="B27" s="17" t="s">
        <v>47</v>
      </c>
      <c r="C27" s="13">
        <f aca="true" t="shared" si="3" ref="C27:I27">C28+C30+C31-C33-C34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4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>
        <f>SUM(C36:C37)</f>
        <v>0</v>
      </c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</v>
      </c>
      <c r="D36" s="15">
        <v>0.03</v>
      </c>
      <c r="E36" s="15">
        <v>0.05</v>
      </c>
      <c r="F36" s="15">
        <v>0.1</v>
      </c>
      <c r="G36" s="13">
        <v>0.15</v>
      </c>
      <c r="H36" s="13">
        <v>0.17</v>
      </c>
      <c r="I36" s="13">
        <v>0.2</v>
      </c>
    </row>
    <row r="37" spans="1:9" ht="12.75" customHeight="1">
      <c r="A37" s="4"/>
      <c r="B37" s="16" t="s">
        <v>55</v>
      </c>
      <c r="C37" s="15">
        <v>0</v>
      </c>
      <c r="D37" s="13"/>
      <c r="E37" s="13"/>
      <c r="F37" s="13"/>
      <c r="G37" s="13"/>
      <c r="H37" s="13"/>
      <c r="I37" s="13"/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4" ref="C39:I39">C26-C29-C36-C37</f>
        <v>0</v>
      </c>
      <c r="D39" s="13">
        <f t="shared" si="4"/>
        <v>-0.060000000000000026</v>
      </c>
      <c r="E39" s="13">
        <f t="shared" si="4"/>
        <v>-0.8600000000000001</v>
      </c>
      <c r="F39" s="13">
        <f t="shared" si="4"/>
        <v>-0.6899999999999998</v>
      </c>
      <c r="G39" s="13">
        <f t="shared" si="4"/>
        <v>-0.83</v>
      </c>
      <c r="H39" s="13">
        <f t="shared" si="4"/>
        <v>-0.98</v>
      </c>
      <c r="I39" s="13">
        <f t="shared" si="4"/>
        <v>-0.99</v>
      </c>
    </row>
    <row r="40" spans="1:9" ht="12.75" customHeight="1">
      <c r="A40" s="11" t="s">
        <v>60</v>
      </c>
      <c r="B40" s="17" t="s">
        <v>61</v>
      </c>
      <c r="C40" s="13">
        <f aca="true" t="shared" si="5" ref="C40:I40">SUM(C41:C46)</f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/>
      <c r="D46" s="13"/>
      <c r="E46" s="13"/>
      <c r="F46" s="13"/>
      <c r="G46" s="13"/>
      <c r="H46" s="13"/>
      <c r="I46" s="13"/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/>
      <c r="D48" s="13">
        <v>1.31</v>
      </c>
      <c r="E48" s="13">
        <v>1.68</v>
      </c>
      <c r="F48" s="13">
        <v>0.99</v>
      </c>
      <c r="G48" s="13">
        <v>1.02</v>
      </c>
      <c r="H48" s="13">
        <v>1.06</v>
      </c>
      <c r="I48" s="13">
        <v>1.1</v>
      </c>
    </row>
    <row r="49" spans="1:9" ht="12.75" customHeight="1">
      <c r="A49" s="4"/>
      <c r="B49" s="16" t="s">
        <v>67</v>
      </c>
      <c r="C49" s="13">
        <f aca="true" t="shared" si="6" ref="C49:I50">C9</f>
        <v>0</v>
      </c>
      <c r="D49" s="13">
        <f t="shared" si="6"/>
        <v>0.8</v>
      </c>
      <c r="E49" s="13">
        <f t="shared" si="6"/>
        <v>0.8</v>
      </c>
      <c r="F49" s="13">
        <f t="shared" si="6"/>
        <v>0.8</v>
      </c>
      <c r="G49" s="13">
        <f t="shared" si="6"/>
        <v>0.8</v>
      </c>
      <c r="H49" s="13">
        <f t="shared" si="6"/>
        <v>0.8</v>
      </c>
      <c r="I49" s="13">
        <f t="shared" si="6"/>
        <v>0.8</v>
      </c>
    </row>
    <row r="50" spans="1:9" ht="12.75" customHeight="1">
      <c r="A50" s="4"/>
      <c r="B50" s="14" t="s">
        <v>68</v>
      </c>
      <c r="C50" s="13">
        <f t="shared" si="6"/>
        <v>0</v>
      </c>
      <c r="D50" s="13">
        <f t="shared" si="6"/>
        <v>0</v>
      </c>
      <c r="E50" s="13">
        <f t="shared" si="6"/>
        <v>0</v>
      </c>
      <c r="F50" s="13">
        <f t="shared" si="6"/>
        <v>0</v>
      </c>
      <c r="G50" s="13">
        <f t="shared" si="6"/>
        <v>0</v>
      </c>
      <c r="H50" s="13">
        <f t="shared" si="6"/>
        <v>0</v>
      </c>
      <c r="I50" s="13">
        <f t="shared" si="6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0</v>
      </c>
      <c r="D53" s="13">
        <f aca="true" t="shared" si="7" ref="D53:I53">C54</f>
        <v>0</v>
      </c>
      <c r="E53" s="13">
        <f t="shared" si="7"/>
        <v>-0.060000000000000026</v>
      </c>
      <c r="F53" s="13">
        <f t="shared" si="7"/>
        <v>-0.9200000000000002</v>
      </c>
      <c r="G53" s="13">
        <f t="shared" si="7"/>
        <v>-1.6099999999999999</v>
      </c>
      <c r="H53" s="13">
        <f t="shared" si="7"/>
        <v>-2.44</v>
      </c>
      <c r="I53" s="13">
        <f t="shared" si="7"/>
        <v>-3.42</v>
      </c>
    </row>
    <row r="54" spans="1:9" ht="12.75" customHeight="1">
      <c r="A54" s="4"/>
      <c r="B54" s="14" t="s">
        <v>73</v>
      </c>
      <c r="C54" s="13">
        <v>0</v>
      </c>
      <c r="D54" s="13">
        <f aca="true" t="shared" si="8" ref="D54:I54">D39-D40+D53</f>
        <v>-0.060000000000000026</v>
      </c>
      <c r="E54" s="13">
        <f t="shared" si="8"/>
        <v>-0.9200000000000002</v>
      </c>
      <c r="F54" s="13">
        <f t="shared" si="8"/>
        <v>-1.6099999999999999</v>
      </c>
      <c r="G54" s="13">
        <f t="shared" si="8"/>
        <v>-2.44</v>
      </c>
      <c r="H54" s="13">
        <f t="shared" si="8"/>
        <v>-3.42</v>
      </c>
      <c r="I54" s="13">
        <f t="shared" si="8"/>
        <v>-4.41</v>
      </c>
    </row>
    <row r="55" spans="1:2" ht="12.75" customHeight="1">
      <c r="A55" s="26"/>
      <c r="B55" s="27"/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35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57"/>
  <sheetViews>
    <sheetView view="pageBreakPreview" zoomScale="60" workbookViewId="0" topLeftCell="A1">
      <selection activeCell="K67" sqref="K67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95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96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97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</row>
    <row r="6" spans="1:9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</row>
    <row r="9" spans="1:9" ht="12.75" customHeight="1">
      <c r="A9" s="4"/>
      <c r="B9" s="14" t="s">
        <v>18</v>
      </c>
      <c r="C9" s="15">
        <v>0.69</v>
      </c>
      <c r="D9" s="15">
        <v>0.69</v>
      </c>
      <c r="E9" s="15">
        <v>0.69</v>
      </c>
      <c r="F9" s="15">
        <v>0.69</v>
      </c>
      <c r="G9" s="15">
        <v>0.69</v>
      </c>
      <c r="H9" s="15">
        <v>0.69</v>
      </c>
      <c r="I9" s="15">
        <v>0.69</v>
      </c>
    </row>
    <row r="10" spans="1:9" ht="12.75" customHeight="1">
      <c r="A10" s="4"/>
      <c r="B10" s="14" t="s">
        <v>19</v>
      </c>
      <c r="C10" s="15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ht="12.75" customHeight="1">
      <c r="A11" s="4"/>
      <c r="B11" s="16" t="s">
        <v>21</v>
      </c>
      <c r="C11" s="15">
        <v>0.6475</v>
      </c>
      <c r="D11" s="13">
        <v>0.58</v>
      </c>
      <c r="E11" s="13">
        <v>0.53</v>
      </c>
      <c r="F11" s="13">
        <v>0.47</v>
      </c>
      <c r="G11" s="13">
        <v>0.41</v>
      </c>
      <c r="H11" s="13">
        <v>0.34</v>
      </c>
      <c r="I11" s="13">
        <v>0.28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0.69</v>
      </c>
      <c r="D13" s="15">
        <v>0.69</v>
      </c>
      <c r="E13" s="15">
        <v>0.69</v>
      </c>
      <c r="F13" s="15">
        <v>0.69</v>
      </c>
      <c r="G13" s="15">
        <v>0.69</v>
      </c>
      <c r="H13" s="15">
        <v>0.69</v>
      </c>
      <c r="I13" s="15">
        <v>0.69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0.6475</v>
      </c>
      <c r="D15" s="13">
        <f t="shared" si="0"/>
        <v>0.58</v>
      </c>
      <c r="E15" s="13">
        <f t="shared" si="0"/>
        <v>0.53</v>
      </c>
      <c r="F15" s="13">
        <f t="shared" si="0"/>
        <v>0.47</v>
      </c>
      <c r="G15" s="13">
        <f t="shared" si="0"/>
        <v>0.41</v>
      </c>
      <c r="H15" s="13">
        <f t="shared" si="0"/>
        <v>0.34</v>
      </c>
      <c r="I15" s="13">
        <f t="shared" si="0"/>
        <v>0.28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9" ht="12.75" customHeight="1">
      <c r="A18" s="11" t="s">
        <v>31</v>
      </c>
      <c r="B18" s="17" t="s">
        <v>32</v>
      </c>
      <c r="C18" s="15">
        <v>1.1588</v>
      </c>
      <c r="D18" s="13">
        <v>1.1</v>
      </c>
      <c r="E18" s="13">
        <v>1.1</v>
      </c>
      <c r="F18" s="13">
        <v>1.07</v>
      </c>
      <c r="G18" s="13">
        <v>1.02</v>
      </c>
      <c r="H18" s="13">
        <v>0.97</v>
      </c>
      <c r="I18" s="13">
        <v>0.91</v>
      </c>
    </row>
    <row r="19" spans="1:9" ht="12.75" customHeight="1">
      <c r="A19" s="11" t="s">
        <v>33</v>
      </c>
      <c r="B19" s="17" t="s">
        <v>34</v>
      </c>
      <c r="C19" s="15">
        <v>0.2788</v>
      </c>
      <c r="D19" s="13">
        <v>0.3</v>
      </c>
      <c r="E19" s="13">
        <v>0.24</v>
      </c>
      <c r="F19" s="13">
        <v>0.23</v>
      </c>
      <c r="G19" s="13">
        <v>0.21</v>
      </c>
      <c r="H19" s="13">
        <v>0.18</v>
      </c>
      <c r="I19" s="13">
        <v>0.16</v>
      </c>
    </row>
    <row r="20" spans="1:9" ht="12.75" customHeight="1">
      <c r="A20" s="11" t="s">
        <v>35</v>
      </c>
      <c r="B20" s="17" t="s">
        <v>36</v>
      </c>
      <c r="C20" s="15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0</v>
      </c>
      <c r="E22" s="13">
        <v>0.01</v>
      </c>
      <c r="F22" s="13">
        <v>0.02</v>
      </c>
      <c r="G22" s="13">
        <v>0</v>
      </c>
      <c r="H22" s="13">
        <v>0</v>
      </c>
      <c r="I22" s="13">
        <v>0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0.04</v>
      </c>
      <c r="D24" s="13">
        <v>0.03</v>
      </c>
      <c r="E24" s="13">
        <v>0.02</v>
      </c>
      <c r="F24" s="13">
        <v>0.02</v>
      </c>
      <c r="G24" s="13">
        <v>0.02</v>
      </c>
      <c r="H24" s="13">
        <v>0.01</v>
      </c>
      <c r="I24" s="13">
        <v>0.01</v>
      </c>
    </row>
    <row r="25" spans="1:9" ht="12.75" customHeight="1">
      <c r="A25" s="11" t="s">
        <v>42</v>
      </c>
      <c r="B25" s="17" t="s">
        <v>43</v>
      </c>
      <c r="C25" s="15">
        <v>0.024399999999999998</v>
      </c>
      <c r="D25" s="13">
        <v>0.04</v>
      </c>
      <c r="E25" s="13">
        <v>0.03</v>
      </c>
      <c r="F25" s="13">
        <v>0.05</v>
      </c>
      <c r="G25" s="13">
        <v>0.03</v>
      </c>
      <c r="H25" s="13">
        <v>0.03</v>
      </c>
      <c r="I25" s="13">
        <v>0.03</v>
      </c>
    </row>
    <row r="26" spans="1:9" ht="12.75" customHeight="1">
      <c r="A26" s="11" t="s">
        <v>44</v>
      </c>
      <c r="B26" s="17" t="s">
        <v>45</v>
      </c>
      <c r="C26" s="13">
        <f aca="true" t="shared" si="1" ref="C26:I26">(C22+C24)-C25</f>
        <v>0.015600000000000003</v>
      </c>
      <c r="D26" s="13">
        <f t="shared" si="1"/>
        <v>-0.010000000000000002</v>
      </c>
      <c r="E26" s="13">
        <f t="shared" si="1"/>
        <v>0</v>
      </c>
      <c r="F26" s="13">
        <f t="shared" si="1"/>
        <v>-0.010000000000000002</v>
      </c>
      <c r="G26" s="13">
        <f t="shared" si="1"/>
        <v>-0.009999999999999998</v>
      </c>
      <c r="H26" s="13">
        <f t="shared" si="1"/>
        <v>-0.019999999999999997</v>
      </c>
      <c r="I26" s="13">
        <f t="shared" si="1"/>
        <v>-0.019999999999999997</v>
      </c>
    </row>
    <row r="27" spans="1:10" ht="12.75" customHeight="1">
      <c r="A27" s="11" t="s">
        <v>46</v>
      </c>
      <c r="B27" s="17" t="s">
        <v>47</v>
      </c>
      <c r="C27" s="13">
        <f aca="true" t="shared" si="2" ref="C27:I27">SUM(C28:C34)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4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/>
      <c r="D34" s="13"/>
      <c r="E34" s="13"/>
      <c r="F34" s="13"/>
      <c r="G34" s="13"/>
      <c r="H34" s="13"/>
      <c r="I34" s="13"/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0.06</v>
      </c>
      <c r="D36" s="13">
        <v>0.06</v>
      </c>
      <c r="E36" s="13">
        <v>0.05</v>
      </c>
      <c r="F36" s="13">
        <v>0.05</v>
      </c>
      <c r="G36" s="13">
        <v>0.05</v>
      </c>
      <c r="H36" s="13">
        <v>0.05</v>
      </c>
      <c r="I36" s="13">
        <v>0.04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3" ref="C39:I39">C26-C29-C36-C37</f>
        <v>-0.044399999999999995</v>
      </c>
      <c r="D39" s="13">
        <f t="shared" si="3"/>
        <v>-0.07</v>
      </c>
      <c r="E39" s="13">
        <f t="shared" si="3"/>
        <v>-0.05</v>
      </c>
      <c r="F39" s="13">
        <f t="shared" si="3"/>
        <v>-0.060000000000000005</v>
      </c>
      <c r="G39" s="13">
        <f t="shared" si="3"/>
        <v>-0.06</v>
      </c>
      <c r="H39" s="13">
        <f t="shared" si="3"/>
        <v>-0.07</v>
      </c>
      <c r="I39" s="13">
        <f t="shared" si="3"/>
        <v>-0.06</v>
      </c>
    </row>
    <row r="40" spans="1:9" ht="12.75" customHeight="1">
      <c r="A40" s="11" t="s">
        <v>60</v>
      </c>
      <c r="B40" s="17" t="s">
        <v>61</v>
      </c>
      <c r="C40" s="13">
        <f aca="true" t="shared" si="4" ref="C40:I40">SUM(C41:C46)</f>
        <v>0</v>
      </c>
      <c r="D40" s="13">
        <f t="shared" si="4"/>
        <v>0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/>
      <c r="D47" s="13"/>
      <c r="E47" s="13"/>
      <c r="F47" s="13"/>
      <c r="G47" s="13"/>
      <c r="H47" s="13"/>
      <c r="I47" s="13"/>
    </row>
    <row r="48" spans="1:9" ht="12.75" customHeight="1">
      <c r="A48" s="4"/>
      <c r="B48" s="16" t="s">
        <v>66</v>
      </c>
      <c r="C48" s="15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ht="12.75" customHeight="1">
      <c r="A49" s="4"/>
      <c r="B49" s="16" t="s">
        <v>67</v>
      </c>
      <c r="C49" s="13">
        <f aca="true" t="shared" si="5" ref="C49:I50">C9</f>
        <v>0.69</v>
      </c>
      <c r="D49" s="13">
        <f t="shared" si="5"/>
        <v>0.69</v>
      </c>
      <c r="E49" s="13">
        <f t="shared" si="5"/>
        <v>0.69</v>
      </c>
      <c r="F49" s="13">
        <f t="shared" si="5"/>
        <v>0.69</v>
      </c>
      <c r="G49" s="13">
        <f t="shared" si="5"/>
        <v>0.69</v>
      </c>
      <c r="H49" s="13">
        <f t="shared" si="5"/>
        <v>0.69</v>
      </c>
      <c r="I49" s="13">
        <f t="shared" si="5"/>
        <v>0.69</v>
      </c>
    </row>
    <row r="50" spans="1:9" ht="12.75" customHeight="1">
      <c r="A50" s="4"/>
      <c r="B50" s="14" t="s">
        <v>68</v>
      </c>
      <c r="C50" s="13">
        <f t="shared" si="5"/>
        <v>0</v>
      </c>
      <c r="D50" s="13">
        <f t="shared" si="5"/>
        <v>0</v>
      </c>
      <c r="E50" s="13">
        <f t="shared" si="5"/>
        <v>0</v>
      </c>
      <c r="F50" s="13">
        <f t="shared" si="5"/>
        <v>0</v>
      </c>
      <c r="G50" s="13">
        <f t="shared" si="5"/>
        <v>0</v>
      </c>
      <c r="H50" s="13">
        <f t="shared" si="5"/>
        <v>0</v>
      </c>
      <c r="I50" s="13">
        <f t="shared" si="5"/>
        <v>0</v>
      </c>
    </row>
    <row r="51" spans="1:9" ht="12.75" customHeight="1">
      <c r="A51" s="4"/>
      <c r="B51" s="16" t="s">
        <v>69</v>
      </c>
      <c r="C51" s="15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0.69</v>
      </c>
      <c r="D53" s="13">
        <f aca="true" t="shared" si="6" ref="D53:I53">C54</f>
        <v>0.6456</v>
      </c>
      <c r="E53" s="13">
        <f t="shared" si="6"/>
        <v>0.5755999999999999</v>
      </c>
      <c r="F53" s="13">
        <f t="shared" si="6"/>
        <v>0.5255999999999998</v>
      </c>
      <c r="G53" s="13">
        <f t="shared" si="6"/>
        <v>0.46559999999999985</v>
      </c>
      <c r="H53" s="13">
        <f t="shared" si="6"/>
        <v>0.40559999999999985</v>
      </c>
      <c r="I53" s="13">
        <f t="shared" si="6"/>
        <v>0.33559999999999984</v>
      </c>
    </row>
    <row r="54" spans="1:9" ht="12.75" customHeight="1">
      <c r="A54" s="4"/>
      <c r="B54" s="14" t="s">
        <v>73</v>
      </c>
      <c r="C54" s="13">
        <f>C53+C39</f>
        <v>0.6456</v>
      </c>
      <c r="D54" s="13">
        <f aca="true" t="shared" si="7" ref="D54:I54">D39-D40+D53</f>
        <v>0.5755999999999999</v>
      </c>
      <c r="E54" s="13">
        <f t="shared" si="7"/>
        <v>0.5255999999999998</v>
      </c>
      <c r="F54" s="13">
        <f t="shared" si="7"/>
        <v>0.46559999999999985</v>
      </c>
      <c r="G54" s="13">
        <f t="shared" si="7"/>
        <v>0.40559999999999985</v>
      </c>
      <c r="H54" s="13">
        <f t="shared" si="7"/>
        <v>0.33559999999999984</v>
      </c>
      <c r="I54" s="13">
        <f t="shared" si="7"/>
        <v>0.27559999999999985</v>
      </c>
    </row>
    <row r="55" ht="12.75" customHeight="1"/>
    <row r="57" ht="12.75">
      <c r="B57" s="3" t="s">
        <v>98</v>
      </c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37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J57"/>
  <sheetViews>
    <sheetView view="pageBreakPreview" zoomScale="60" workbookViewId="0" topLeftCell="A1">
      <selection activeCell="K67" sqref="K67"/>
    </sheetView>
  </sheetViews>
  <sheetFormatPr defaultColWidth="9.140625" defaultRowHeight="12.75"/>
  <cols>
    <col min="1" max="1" width="5.140625" style="20" customWidth="1"/>
    <col min="2" max="2" width="47.00390625" style="3" customWidth="1"/>
    <col min="3" max="9" width="9.7109375" style="21" customWidth="1"/>
    <col min="10" max="16384" width="9.140625" style="3" customWidth="1"/>
  </cols>
  <sheetData>
    <row r="1" spans="1:9" ht="12.75">
      <c r="A1" s="1"/>
      <c r="B1" s="2" t="s">
        <v>0</v>
      </c>
      <c r="C1" s="36" t="s">
        <v>99</v>
      </c>
      <c r="D1" s="36"/>
      <c r="E1" s="36"/>
      <c r="F1" s="36"/>
      <c r="G1" s="36"/>
      <c r="H1" s="36"/>
      <c r="I1" s="36"/>
    </row>
    <row r="2" spans="1:9" ht="12.75">
      <c r="A2" s="1"/>
      <c r="B2" s="2" t="s">
        <v>2</v>
      </c>
      <c r="C2" s="36" t="s">
        <v>96</v>
      </c>
      <c r="D2" s="36"/>
      <c r="E2" s="36"/>
      <c r="F2" s="36"/>
      <c r="G2" s="36"/>
      <c r="H2" s="36"/>
      <c r="I2" s="36"/>
    </row>
    <row r="3" spans="1:9" ht="12.75">
      <c r="A3" s="1"/>
      <c r="B3" s="2" t="s">
        <v>4</v>
      </c>
      <c r="C3" s="36" t="s">
        <v>100</v>
      </c>
      <c r="D3" s="36"/>
      <c r="E3" s="36"/>
      <c r="F3" s="36"/>
      <c r="G3" s="36"/>
      <c r="H3" s="36"/>
      <c r="I3" s="36"/>
    </row>
    <row r="4" spans="1:9" ht="15" customHeight="1">
      <c r="A4" s="1"/>
      <c r="B4" s="37" t="s">
        <v>6</v>
      </c>
      <c r="C4" s="38"/>
      <c r="D4" s="38"/>
      <c r="E4" s="38"/>
      <c r="F4" s="38"/>
      <c r="G4" s="38"/>
      <c r="H4" s="38"/>
      <c r="I4" s="38"/>
    </row>
    <row r="5" spans="1:9" s="8" customFormat="1" ht="15" customHeight="1">
      <c r="A5" s="5"/>
      <c r="B5" s="6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</row>
    <row r="6" spans="1:9" s="8" customFormat="1" ht="15" customHeight="1">
      <c r="A6" s="6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 customHeight="1">
      <c r="A7" s="11" t="s">
        <v>15</v>
      </c>
      <c r="B7" s="12" t="s">
        <v>16</v>
      </c>
      <c r="C7" s="13"/>
      <c r="D7" s="13"/>
      <c r="E7" s="13"/>
      <c r="F7" s="13"/>
      <c r="G7" s="13"/>
      <c r="H7" s="13"/>
      <c r="I7" s="13"/>
    </row>
    <row r="8" spans="1:9" ht="12.75" customHeight="1">
      <c r="A8" s="4"/>
      <c r="B8" s="1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2.75" customHeight="1">
      <c r="A9" s="4"/>
      <c r="B9" s="14" t="s">
        <v>18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ht="12.75" customHeight="1">
      <c r="A10" s="4"/>
      <c r="B10" s="14" t="s">
        <v>19</v>
      </c>
      <c r="C10" s="15">
        <v>0.14</v>
      </c>
      <c r="D10" s="13">
        <v>0.12</v>
      </c>
      <c r="E10" s="13">
        <v>0.11</v>
      </c>
      <c r="F10" s="13">
        <v>0.12</v>
      </c>
      <c r="G10" s="13">
        <v>0.17</v>
      </c>
      <c r="H10" s="13">
        <v>0.18</v>
      </c>
      <c r="I10" s="13">
        <v>0.2</v>
      </c>
    </row>
    <row r="11" spans="1:9" ht="12.75" customHeight="1">
      <c r="A11" s="4"/>
      <c r="B11" s="16" t="s">
        <v>21</v>
      </c>
      <c r="C11" s="15">
        <v>0.03</v>
      </c>
      <c r="D11" s="13">
        <v>0.05</v>
      </c>
      <c r="E11" s="13">
        <v>0.02</v>
      </c>
      <c r="F11" s="13">
        <v>0.03</v>
      </c>
      <c r="G11" s="13">
        <v>0.02</v>
      </c>
      <c r="H11" s="13">
        <v>0.07</v>
      </c>
      <c r="I11" s="13">
        <v>0.13</v>
      </c>
    </row>
    <row r="12" spans="1:9" ht="12.75" customHeight="1">
      <c r="A12" s="11" t="s">
        <v>22</v>
      </c>
      <c r="B12" s="12" t="s">
        <v>23</v>
      </c>
      <c r="C12" s="13"/>
      <c r="D12" s="13"/>
      <c r="E12" s="13"/>
      <c r="F12" s="13"/>
      <c r="G12" s="13"/>
      <c r="H12" s="13"/>
      <c r="I12" s="13"/>
    </row>
    <row r="13" spans="1:9" ht="12.75" customHeight="1">
      <c r="A13" s="4"/>
      <c r="B13" s="14" t="s">
        <v>24</v>
      </c>
      <c r="C13" s="15">
        <v>1.02</v>
      </c>
      <c r="D13" s="15">
        <v>1.07</v>
      </c>
      <c r="E13" s="15">
        <v>1.07</v>
      </c>
      <c r="F13" s="15">
        <v>1.07</v>
      </c>
      <c r="G13" s="15">
        <v>1.37</v>
      </c>
      <c r="H13" s="15">
        <v>1.86</v>
      </c>
      <c r="I13" s="15">
        <v>2.36</v>
      </c>
    </row>
    <row r="14" spans="1:9" ht="12.75" customHeight="1">
      <c r="A14" s="4"/>
      <c r="B14" s="14" t="s">
        <v>25</v>
      </c>
      <c r="C14" s="15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2.75" customHeight="1">
      <c r="A15" s="4"/>
      <c r="B15" s="16" t="s">
        <v>26</v>
      </c>
      <c r="C15" s="13">
        <f aca="true" t="shared" si="0" ref="C15:I15">C11</f>
        <v>0.03</v>
      </c>
      <c r="D15" s="13">
        <f t="shared" si="0"/>
        <v>0.05</v>
      </c>
      <c r="E15" s="13">
        <f t="shared" si="0"/>
        <v>0.02</v>
      </c>
      <c r="F15" s="13">
        <f t="shared" si="0"/>
        <v>0.03</v>
      </c>
      <c r="G15" s="13">
        <f t="shared" si="0"/>
        <v>0.02</v>
      </c>
      <c r="H15" s="13">
        <f t="shared" si="0"/>
        <v>0.07</v>
      </c>
      <c r="I15" s="13">
        <f t="shared" si="0"/>
        <v>0.13</v>
      </c>
    </row>
    <row r="16" spans="1:9" ht="12.75" customHeight="1">
      <c r="A16" s="11" t="s">
        <v>27</v>
      </c>
      <c r="B16" s="17" t="s">
        <v>28</v>
      </c>
      <c r="C16" s="15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12.75" customHeight="1">
      <c r="A17" s="11" t="s">
        <v>29</v>
      </c>
      <c r="B17" s="17" t="s">
        <v>30</v>
      </c>
      <c r="C17" s="15">
        <f aca="true" t="shared" si="1" ref="C17:I17">C10</f>
        <v>0.14</v>
      </c>
      <c r="D17" s="13">
        <f t="shared" si="1"/>
        <v>0.12</v>
      </c>
      <c r="E17" s="13">
        <f t="shared" si="1"/>
        <v>0.11</v>
      </c>
      <c r="F17" s="13">
        <f t="shared" si="1"/>
        <v>0.12</v>
      </c>
      <c r="G17" s="13">
        <f t="shared" si="1"/>
        <v>0.17</v>
      </c>
      <c r="H17" s="13">
        <f t="shared" si="1"/>
        <v>0.18</v>
      </c>
      <c r="I17" s="13">
        <f t="shared" si="1"/>
        <v>0.2</v>
      </c>
    </row>
    <row r="18" spans="1:9" ht="12.75" customHeight="1">
      <c r="A18" s="11" t="s">
        <v>31</v>
      </c>
      <c r="B18" s="17" t="s">
        <v>32</v>
      </c>
      <c r="C18" s="15">
        <v>0.17</v>
      </c>
      <c r="D18" s="13">
        <v>0.17</v>
      </c>
      <c r="E18" s="13">
        <v>0.16</v>
      </c>
      <c r="F18" s="13">
        <v>0.16</v>
      </c>
      <c r="G18" s="13">
        <v>0.16</v>
      </c>
      <c r="H18" s="13">
        <v>0.17</v>
      </c>
      <c r="I18" s="13">
        <v>0.19</v>
      </c>
    </row>
    <row r="19" spans="1:9" ht="12.75" customHeight="1">
      <c r="A19" s="11" t="s">
        <v>33</v>
      </c>
      <c r="B19" s="17" t="s">
        <v>34</v>
      </c>
      <c r="C19" s="15">
        <v>1.12</v>
      </c>
      <c r="D19" s="13">
        <v>1.17</v>
      </c>
      <c r="E19" s="13">
        <v>1.13</v>
      </c>
      <c r="F19" s="13">
        <v>1.1</v>
      </c>
      <c r="G19" s="13">
        <v>1.52</v>
      </c>
      <c r="H19" s="13">
        <v>1.67</v>
      </c>
      <c r="I19" s="13">
        <v>1.83</v>
      </c>
    </row>
    <row r="20" spans="1:9" ht="12.75" customHeight="1">
      <c r="A20" s="11" t="s">
        <v>35</v>
      </c>
      <c r="B20" s="17" t="s">
        <v>36</v>
      </c>
      <c r="C20" s="15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12.75" customHeight="1">
      <c r="A21" s="11" t="s">
        <v>37</v>
      </c>
      <c r="B21" s="12" t="s">
        <v>38</v>
      </c>
      <c r="C21" s="13"/>
      <c r="D21" s="13"/>
      <c r="E21" s="13"/>
      <c r="F21" s="13"/>
      <c r="G21" s="13"/>
      <c r="H21" s="13"/>
      <c r="I21" s="13"/>
    </row>
    <row r="22" spans="1:9" ht="12.75" customHeight="1">
      <c r="A22" s="4"/>
      <c r="B22" s="14" t="s">
        <v>39</v>
      </c>
      <c r="C22" s="15"/>
      <c r="D22" s="13">
        <v>1.42</v>
      </c>
      <c r="E22" s="13">
        <v>1.02</v>
      </c>
      <c r="F22" s="13">
        <v>1.39</v>
      </c>
      <c r="G22" s="13">
        <v>1.98</v>
      </c>
      <c r="H22" s="13">
        <v>2.18</v>
      </c>
      <c r="I22" s="13">
        <v>2.4</v>
      </c>
    </row>
    <row r="23" spans="1:9" ht="12.75" customHeight="1">
      <c r="A23" s="4"/>
      <c r="B23" s="14" t="s">
        <v>40</v>
      </c>
      <c r="C23" s="15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12.75" customHeight="1">
      <c r="A24" s="4"/>
      <c r="B24" s="14" t="s">
        <v>41</v>
      </c>
      <c r="C24" s="15">
        <v>0.42</v>
      </c>
      <c r="D24" s="13">
        <v>0.48</v>
      </c>
      <c r="E24" s="13">
        <v>0.61</v>
      </c>
      <c r="F24" s="13">
        <v>0.6</v>
      </c>
      <c r="G24" s="13">
        <v>0.06</v>
      </c>
      <c r="H24" s="13">
        <v>0.6</v>
      </c>
      <c r="I24" s="13">
        <v>0.65</v>
      </c>
    </row>
    <row r="25" spans="1:9" ht="12.75" customHeight="1">
      <c r="A25" s="11" t="s">
        <v>42</v>
      </c>
      <c r="B25" s="17" t="s">
        <v>43</v>
      </c>
      <c r="C25" s="15">
        <v>2.2</v>
      </c>
      <c r="D25" s="13">
        <v>1.86</v>
      </c>
      <c r="E25" s="13">
        <v>1.63</v>
      </c>
      <c r="F25" s="13">
        <v>2.01</v>
      </c>
      <c r="G25" s="13">
        <v>1.96</v>
      </c>
      <c r="H25" s="13">
        <v>2.7</v>
      </c>
      <c r="I25" s="13">
        <v>2.96</v>
      </c>
    </row>
    <row r="26" spans="1:9" ht="12.75" customHeight="1">
      <c r="A26" s="11" t="s">
        <v>44</v>
      </c>
      <c r="B26" s="17" t="s">
        <v>45</v>
      </c>
      <c r="C26" s="13">
        <f aca="true" t="shared" si="2" ref="C26:I26">(C22+C24)-C25</f>
        <v>-1.7800000000000002</v>
      </c>
      <c r="D26" s="13">
        <f t="shared" si="2"/>
        <v>0.039999999999999813</v>
      </c>
      <c r="E26" s="13">
        <f t="shared" si="2"/>
        <v>0</v>
      </c>
      <c r="F26" s="13">
        <f t="shared" si="2"/>
        <v>-0.020000000000000018</v>
      </c>
      <c r="G26" s="13">
        <f t="shared" si="2"/>
        <v>0.08000000000000007</v>
      </c>
      <c r="H26" s="13">
        <f t="shared" si="2"/>
        <v>0.08000000000000007</v>
      </c>
      <c r="I26" s="13">
        <f t="shared" si="2"/>
        <v>0.08999999999999986</v>
      </c>
    </row>
    <row r="27" spans="1:10" ht="12.75" customHeight="1">
      <c r="A27" s="11" t="s">
        <v>46</v>
      </c>
      <c r="B27" s="17" t="s">
        <v>47</v>
      </c>
      <c r="C27" s="13">
        <f aca="true" t="shared" si="3" ref="C27:I27">SUM(C28:C34)</f>
        <v>0</v>
      </c>
      <c r="D27" s="13">
        <f t="shared" si="3"/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4"/>
    </row>
    <row r="28" spans="1:9" ht="12.75" customHeight="1">
      <c r="A28" s="4"/>
      <c r="B28" s="16" t="s">
        <v>48</v>
      </c>
      <c r="C28" s="15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12.75" customHeight="1">
      <c r="A29" s="4"/>
      <c r="B29" s="16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 customHeight="1">
      <c r="A30" s="4"/>
      <c r="B30" s="14" t="s">
        <v>50</v>
      </c>
      <c r="C30" s="15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12.75" customHeight="1">
      <c r="A31" s="4"/>
      <c r="B31" s="14" t="s">
        <v>51</v>
      </c>
      <c r="C31" s="15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ht="12.75" customHeight="1">
      <c r="A32" s="4"/>
      <c r="B32" s="14"/>
      <c r="C32" s="15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2.75" customHeight="1">
      <c r="A33" s="4"/>
      <c r="B33" s="14" t="s">
        <v>50</v>
      </c>
      <c r="C33" s="15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ht="12.75" customHeight="1">
      <c r="A34" s="4"/>
      <c r="B34" s="18" t="s">
        <v>51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 ht="12.75" customHeight="1">
      <c r="A35" s="11" t="s">
        <v>52</v>
      </c>
      <c r="B35" s="19" t="s">
        <v>53</v>
      </c>
      <c r="C35" s="13"/>
      <c r="D35" s="13"/>
      <c r="E35" s="13"/>
      <c r="F35" s="13"/>
      <c r="G35" s="13"/>
      <c r="H35" s="13"/>
      <c r="I35" s="13"/>
    </row>
    <row r="36" spans="1:9" ht="12.75" customHeight="1">
      <c r="A36" s="4"/>
      <c r="B36" s="14" t="s">
        <v>54</v>
      </c>
      <c r="C36" s="15">
        <v>0.03</v>
      </c>
      <c r="D36" s="13">
        <v>0.02</v>
      </c>
      <c r="E36" s="13">
        <v>0.03</v>
      </c>
      <c r="F36" s="13">
        <v>0.03</v>
      </c>
      <c r="G36" s="13">
        <v>0.03</v>
      </c>
      <c r="H36" s="13">
        <v>0.03</v>
      </c>
      <c r="I36" s="13">
        <v>0.03</v>
      </c>
    </row>
    <row r="37" spans="1:9" ht="12.75" customHeight="1">
      <c r="A37" s="4"/>
      <c r="B37" s="16" t="s">
        <v>55</v>
      </c>
      <c r="C37" s="15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</row>
    <row r="38" spans="1:9" ht="12.75" customHeight="1">
      <c r="A38" s="11" t="s">
        <v>56</v>
      </c>
      <c r="B38" s="17" t="s">
        <v>57</v>
      </c>
      <c r="C38" s="15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 customHeight="1">
      <c r="A39" s="11" t="s">
        <v>58</v>
      </c>
      <c r="B39" s="12" t="s">
        <v>59</v>
      </c>
      <c r="C39" s="13">
        <f aca="true" t="shared" si="4" ref="C39:I39">C26-C29-C36-C37</f>
        <v>-1.8100000000000003</v>
      </c>
      <c r="D39" s="13">
        <f t="shared" si="4"/>
        <v>0.019999999999999813</v>
      </c>
      <c r="E39" s="13">
        <f t="shared" si="4"/>
        <v>-0.03</v>
      </c>
      <c r="F39" s="13">
        <f t="shared" si="4"/>
        <v>-0.05000000000000002</v>
      </c>
      <c r="G39" s="13">
        <f t="shared" si="4"/>
        <v>0.05000000000000007</v>
      </c>
      <c r="H39" s="13">
        <f t="shared" si="4"/>
        <v>0.05000000000000007</v>
      </c>
      <c r="I39" s="13">
        <f t="shared" si="4"/>
        <v>0.05999999999999986</v>
      </c>
    </row>
    <row r="40" spans="1:9" ht="12.75" customHeight="1">
      <c r="A40" s="11" t="s">
        <v>60</v>
      </c>
      <c r="B40" s="17" t="s">
        <v>61</v>
      </c>
      <c r="C40" s="13">
        <f aca="true" t="shared" si="5" ref="C40:I40">SUM(C41:C46)</f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9" ht="12.75" customHeight="1">
      <c r="A41" s="4"/>
      <c r="B41" s="16" t="s">
        <v>62</v>
      </c>
      <c r="C41" s="15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2.75" customHeight="1">
      <c r="A42" s="4"/>
      <c r="B42" s="14" t="s">
        <v>50</v>
      </c>
      <c r="C42" s="15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1:9" ht="12.75" customHeight="1">
      <c r="A43" s="4"/>
      <c r="B43" s="14" t="s">
        <v>51</v>
      </c>
      <c r="C43" s="15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1:9" ht="12.75" customHeight="1">
      <c r="A44" s="4"/>
      <c r="B44" s="14" t="s">
        <v>63</v>
      </c>
      <c r="C44" s="15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ht="12.75" customHeight="1">
      <c r="A45" s="4"/>
      <c r="B45" s="14" t="s">
        <v>50</v>
      </c>
      <c r="C45" s="15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 customHeight="1">
      <c r="A46" s="4"/>
      <c r="B46" s="14" t="s">
        <v>51</v>
      </c>
      <c r="C46" s="15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ht="12.75" customHeight="1">
      <c r="A47" s="11" t="s">
        <v>64</v>
      </c>
      <c r="B47" s="12" t="s">
        <v>65</v>
      </c>
      <c r="C47" s="13">
        <f aca="true" t="shared" si="6" ref="C47:I47">SUM(C48:C51)</f>
        <v>0.43000000000000005</v>
      </c>
      <c r="D47" s="13">
        <f t="shared" si="6"/>
        <v>0.18999999999999997</v>
      </c>
      <c r="E47" s="13">
        <f t="shared" si="6"/>
        <v>0.13</v>
      </c>
      <c r="F47" s="13">
        <f t="shared" si="6"/>
        <v>0.13</v>
      </c>
      <c r="G47" s="13">
        <f t="shared" si="6"/>
        <v>0.49</v>
      </c>
      <c r="H47" s="13">
        <f t="shared" si="6"/>
        <v>0.69</v>
      </c>
      <c r="I47" s="13">
        <f t="shared" si="6"/>
        <v>0.72</v>
      </c>
    </row>
    <row r="48" spans="1:9" ht="12.75" customHeight="1">
      <c r="A48" s="4"/>
      <c r="B48" s="16" t="s">
        <v>66</v>
      </c>
      <c r="C48" s="15">
        <v>0.26</v>
      </c>
      <c r="D48" s="13">
        <v>0.05</v>
      </c>
      <c r="E48" s="13">
        <v>0</v>
      </c>
      <c r="F48" s="13">
        <v>0</v>
      </c>
      <c r="G48" s="13">
        <v>0.3</v>
      </c>
      <c r="H48" s="13">
        <v>0.49</v>
      </c>
      <c r="I48" s="13">
        <v>0.5</v>
      </c>
    </row>
    <row r="49" spans="1:9" ht="12.75" customHeight="1">
      <c r="A49" s="4"/>
      <c r="B49" s="16" t="s">
        <v>67</v>
      </c>
      <c r="C49" s="13">
        <f aca="true" t="shared" si="7" ref="C49:I50">C9</f>
        <v>0</v>
      </c>
      <c r="D49" s="13">
        <f t="shared" si="7"/>
        <v>0</v>
      </c>
      <c r="E49" s="13">
        <f t="shared" si="7"/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  <c r="I49" s="13">
        <f t="shared" si="7"/>
        <v>0</v>
      </c>
    </row>
    <row r="50" spans="1:9" ht="12.75" customHeight="1">
      <c r="A50" s="4"/>
      <c r="B50" s="14" t="s">
        <v>68</v>
      </c>
      <c r="C50" s="13">
        <f t="shared" si="7"/>
        <v>0.14</v>
      </c>
      <c r="D50" s="13">
        <f t="shared" si="7"/>
        <v>0.12</v>
      </c>
      <c r="E50" s="13">
        <f t="shared" si="7"/>
        <v>0.11</v>
      </c>
      <c r="F50" s="13">
        <f t="shared" si="7"/>
        <v>0.12</v>
      </c>
      <c r="G50" s="13">
        <f t="shared" si="7"/>
        <v>0.17</v>
      </c>
      <c r="H50" s="13">
        <f t="shared" si="7"/>
        <v>0.18</v>
      </c>
      <c r="I50" s="13">
        <f t="shared" si="7"/>
        <v>0.2</v>
      </c>
    </row>
    <row r="51" spans="1:9" ht="12.75" customHeight="1">
      <c r="A51" s="4"/>
      <c r="B51" s="16" t="s">
        <v>69</v>
      </c>
      <c r="C51" s="15">
        <v>0.03</v>
      </c>
      <c r="D51" s="13">
        <v>0.02</v>
      </c>
      <c r="E51" s="13">
        <v>0.02</v>
      </c>
      <c r="F51" s="13">
        <v>0.01</v>
      </c>
      <c r="G51" s="13">
        <v>0.02</v>
      </c>
      <c r="H51" s="13">
        <v>0.02</v>
      </c>
      <c r="I51" s="13">
        <v>0.02</v>
      </c>
    </row>
    <row r="52" spans="1:9" ht="12.75" customHeight="1">
      <c r="A52" s="11" t="s">
        <v>70</v>
      </c>
      <c r="B52" s="12" t="s">
        <v>71</v>
      </c>
      <c r="C52" s="13"/>
      <c r="D52" s="13"/>
      <c r="E52" s="13"/>
      <c r="F52" s="13"/>
      <c r="G52" s="13"/>
      <c r="H52" s="13"/>
      <c r="I52" s="13"/>
    </row>
    <row r="53" spans="1:9" ht="12.75" customHeight="1">
      <c r="A53" s="4"/>
      <c r="B53" s="14" t="s">
        <v>72</v>
      </c>
      <c r="C53" s="15">
        <v>0.11</v>
      </c>
      <c r="D53" s="13">
        <f aca="true" t="shared" si="8" ref="D53:I53">C54</f>
        <v>-1.7000000000000002</v>
      </c>
      <c r="E53" s="13">
        <f t="shared" si="8"/>
        <v>-1.6800000000000004</v>
      </c>
      <c r="F53" s="13">
        <f t="shared" si="8"/>
        <v>-1.7100000000000004</v>
      </c>
      <c r="G53" s="13">
        <f t="shared" si="8"/>
        <v>-1.7600000000000005</v>
      </c>
      <c r="H53" s="13">
        <f t="shared" si="8"/>
        <v>-1.7100000000000004</v>
      </c>
      <c r="I53" s="13">
        <f t="shared" si="8"/>
        <v>-1.6600000000000004</v>
      </c>
    </row>
    <row r="54" spans="1:9" ht="12.75" customHeight="1">
      <c r="A54" s="4"/>
      <c r="B54" s="14" t="s">
        <v>73</v>
      </c>
      <c r="C54" s="13">
        <f>C53+C39</f>
        <v>-1.7000000000000002</v>
      </c>
      <c r="D54" s="13">
        <f aca="true" t="shared" si="9" ref="D54:I54">D39-D40+D53</f>
        <v>-1.6800000000000004</v>
      </c>
      <c r="E54" s="13">
        <f t="shared" si="9"/>
        <v>-1.7100000000000004</v>
      </c>
      <c r="F54" s="13">
        <f t="shared" si="9"/>
        <v>-1.7600000000000005</v>
      </c>
      <c r="G54" s="13">
        <f t="shared" si="9"/>
        <v>-1.7100000000000004</v>
      </c>
      <c r="H54" s="13">
        <f t="shared" si="9"/>
        <v>-1.6600000000000004</v>
      </c>
      <c r="I54" s="13">
        <f t="shared" si="9"/>
        <v>-1.6000000000000005</v>
      </c>
    </row>
    <row r="55" ht="12.75" customHeight="1"/>
    <row r="57" ht="12.75">
      <c r="B57" s="3" t="s">
        <v>101</v>
      </c>
    </row>
  </sheetData>
  <sheetProtection/>
  <mergeCells count="4">
    <mergeCell ref="C1:I1"/>
    <mergeCell ref="C2:I2"/>
    <mergeCell ref="C3:I3"/>
    <mergeCell ref="B4:I4"/>
  </mergeCells>
  <printOptions gridLines="1" horizontalCentered="1"/>
  <pageMargins left="1.25" right="0.5" top="1" bottom="1" header="0.5" footer="0.75"/>
  <pageSetup firstPageNumber="239" useFirstPageNumber="1" horizontalDpi="600" verticalDpi="600" orientation="landscape" paperSize="9" r:id="rId1"/>
  <headerFooter alignWithMargins="0">
    <oddHeader>&amp;L&amp;"Arial,Bold"&amp;12                     &amp;"Times New Roman,Bold"&amp;11Name of State : Sikkim&amp;C&amp;"Times New Roman,Bold"&amp;12Capital Base and Returns Thereon&amp;R&amp;"Arial,Bold"&amp;12S&amp;"Times New Roman,Bold"&amp;11tatement No 41
Rs. in Crore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2008-07-11T18:15:40Z</cp:lastPrinted>
  <dcterms:created xsi:type="dcterms:W3CDTF">2008-06-22T00:32:39Z</dcterms:created>
  <dcterms:modified xsi:type="dcterms:W3CDTF">2008-07-11T18:19:48Z</dcterms:modified>
  <cp:category/>
  <cp:version/>
  <cp:contentType/>
  <cp:contentStatus/>
</cp:coreProperties>
</file>