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65296" windowWidth="5670" windowHeight="7320" activeTab="0"/>
  </bookViews>
  <sheets>
    <sheet name="dem11" sheetId="1" r:id="rId1"/>
  </sheets>
  <externalReferences>
    <externalReference r:id="rId4"/>
    <externalReference r:id="rId5"/>
    <externalReference r:id="rId6"/>
  </externalReferences>
  <definedNames>
    <definedName name="__123Graph_D" hidden="1">#REF!</definedName>
    <definedName name="_xlnm._FilterDatabase" localSheetId="0" hidden="1">'dem11'!$A$21:$L$225</definedName>
    <definedName name="_Regression_Int" localSheetId="0" hidden="1">1</definedName>
    <definedName name="ahcap">'[2]dem2'!$D$646:$L$646</definedName>
    <definedName name="censusrec">#REF!</definedName>
    <definedName name="charged">#REF!</definedName>
    <definedName name="cs" localSheetId="0">'dem11'!$D$157:$L$157</definedName>
    <definedName name="da">#REF!</definedName>
    <definedName name="ee">#REF!</definedName>
    <definedName name="fishcap">'[2]dem2'!$D$657:$L$657</definedName>
    <definedName name="Fishrev">'[2]dem2'!$D$574:$L$574</definedName>
    <definedName name="fsw" localSheetId="0">'dem11'!$D$112:$L$112</definedName>
    <definedName name="fswcap" localSheetId="0">'dem11'!$D$208:$L$208</definedName>
    <definedName name="fwl">#REF!</definedName>
    <definedName name="fwlcap">#REF!</definedName>
    <definedName name="fwlrec">#REF!</definedName>
    <definedName name="ges" localSheetId="0">'dem11'!$D$216:$L$216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'dem11'!$K$218</definedName>
    <definedName name="np">#REF!</definedName>
    <definedName name="Nutrition">#REF!</definedName>
    <definedName name="oges" localSheetId="0">'dem11'!$D$182:$L$182</definedName>
    <definedName name="oges">#REF!</definedName>
    <definedName name="pension">#REF!</definedName>
    <definedName name="_xlnm.Print_Area" localSheetId="0">'dem11'!$A$1:$L$225</definedName>
    <definedName name="_xlnm.Print_Titles" localSheetId="0">'dem11'!$18:$21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'dem11'!#REF!</definedName>
    <definedName name="scst" localSheetId="0">'dem11'!$D$34:$L$34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'dem11'!#REF!</definedName>
    <definedName name="swc">#REF!</definedName>
    <definedName name="tax">#REF!</definedName>
    <definedName name="udhd">#REF!</definedName>
    <definedName name="urbancap">#REF!</definedName>
    <definedName name="voted" localSheetId="0">'dem11'!$E$16:$G$16</definedName>
    <definedName name="Voted">#REF!</definedName>
    <definedName name="wareCaprec" localSheetId="0">'dem11'!$D$224:$L$224</definedName>
    <definedName name="warerec" localSheetId="0">'dem11'!$D$221:$L$221</definedName>
    <definedName name="water">#REF!</definedName>
    <definedName name="watercap">#REF!</definedName>
    <definedName name="welfarecap">#REF!</definedName>
    <definedName name="Z_239EE218_578E_4317_BEED_14D5D7089E27_.wvu.Cols" localSheetId="0" hidden="1">'dem11'!#REF!</definedName>
    <definedName name="Z_239EE218_578E_4317_BEED_14D5D7089E27_.wvu.FilterData" localSheetId="0" hidden="1">'dem11'!$B$1:$L$225</definedName>
    <definedName name="Z_239EE218_578E_4317_BEED_14D5D7089E27_.wvu.PrintArea" localSheetId="0" hidden="1">'dem11'!$A$1:$L$218</definedName>
    <definedName name="Z_239EE218_578E_4317_BEED_14D5D7089E27_.wvu.PrintTitles" localSheetId="0" hidden="1">'dem11'!$18:$21</definedName>
    <definedName name="Z_302A3EA3_AE96_11D5_A646_0050BA3D7AFD_.wvu.Cols" localSheetId="0" hidden="1">'dem11'!#REF!</definedName>
    <definedName name="Z_302A3EA3_AE96_11D5_A646_0050BA3D7AFD_.wvu.FilterData" localSheetId="0" hidden="1">'dem11'!$B$1:$L$225</definedName>
    <definedName name="Z_302A3EA3_AE96_11D5_A646_0050BA3D7AFD_.wvu.PrintArea" localSheetId="0" hidden="1">'dem11'!$A$1:$L$218</definedName>
    <definedName name="Z_302A3EA3_AE96_11D5_A646_0050BA3D7AFD_.wvu.PrintTitles" localSheetId="0" hidden="1">'dem11'!$18:$21</definedName>
    <definedName name="Z_36DBA021_0ECB_11D4_8064_004005726899_.wvu.Cols" localSheetId="0" hidden="1">'dem11'!#REF!</definedName>
    <definedName name="Z_36DBA021_0ECB_11D4_8064_004005726899_.wvu.FilterData" localSheetId="0" hidden="1">'dem11'!$C$23:$C$218</definedName>
    <definedName name="Z_36DBA021_0ECB_11D4_8064_004005726899_.wvu.PrintArea" localSheetId="0" hidden="1">'dem11'!$A$1:$L$218</definedName>
    <definedName name="Z_36DBA021_0ECB_11D4_8064_004005726899_.wvu.PrintTitles" localSheetId="0" hidden="1">'dem11'!$18:$21</definedName>
    <definedName name="Z_93EBE921_AE91_11D5_8685_004005726899_.wvu.Cols" localSheetId="0" hidden="1">'dem11'!#REF!</definedName>
    <definedName name="Z_93EBE921_AE91_11D5_8685_004005726899_.wvu.FilterData" localSheetId="0" hidden="1">'dem11'!$C$23:$C$218</definedName>
    <definedName name="Z_93EBE921_AE91_11D5_8685_004005726899_.wvu.PrintArea" localSheetId="0" hidden="1">'dem11'!$A$1:$L$218</definedName>
    <definedName name="Z_93EBE921_AE91_11D5_8685_004005726899_.wvu.PrintTitles" localSheetId="0" hidden="1">'dem11'!$18:$21</definedName>
    <definedName name="Z_94DA79C1_0FDE_11D5_9579_000021DAEEA2_.wvu.Cols" localSheetId="0" hidden="1">'dem11'!#REF!</definedName>
    <definedName name="Z_94DA79C1_0FDE_11D5_9579_000021DAEEA2_.wvu.FilterData" localSheetId="0" hidden="1">'dem11'!$C$23:$C$218</definedName>
    <definedName name="Z_94DA79C1_0FDE_11D5_9579_000021DAEEA2_.wvu.PrintArea" localSheetId="0" hidden="1">'dem11'!$A$1:$L$219</definedName>
    <definedName name="Z_94DA79C1_0FDE_11D5_9579_000021DAEEA2_.wvu.PrintTitles" localSheetId="0" hidden="1">'dem11'!$18:$21</definedName>
    <definedName name="Z_B4CB0999_161F_11D5_8064_004005726899_.wvu.FilterData" localSheetId="0" hidden="1">'dem11'!$C$23:$C$218</definedName>
    <definedName name="Z_C868F8C3_16D7_11D5_A68D_81D6213F5331_.wvu.Cols" localSheetId="0" hidden="1">'dem11'!#REF!</definedName>
    <definedName name="Z_C868F8C3_16D7_11D5_A68D_81D6213F5331_.wvu.FilterData" localSheetId="0" hidden="1">'dem11'!$C$23:$C$218</definedName>
    <definedName name="Z_C868F8C3_16D7_11D5_A68D_81D6213F5331_.wvu.PrintArea" localSheetId="0" hidden="1">'dem11'!$A$1:$L$218</definedName>
    <definedName name="Z_C868F8C3_16D7_11D5_A68D_81D6213F5331_.wvu.PrintTitles" localSheetId="0" hidden="1">'dem11'!$18:$21</definedName>
    <definedName name="Z_E5DF37BD_125C_11D5_8DC4_D0F5D88B3549_.wvu.Cols" localSheetId="0" hidden="1">'dem11'!#REF!</definedName>
    <definedName name="Z_E5DF37BD_125C_11D5_8DC4_D0F5D88B3549_.wvu.FilterData" localSheetId="0" hidden="1">'dem11'!$C$23:$C$218</definedName>
    <definedName name="Z_E5DF37BD_125C_11D5_8DC4_D0F5D88B3549_.wvu.PrintArea" localSheetId="0" hidden="1">'dem11'!$A$1:$L$219</definedName>
    <definedName name="Z_E5DF37BD_125C_11D5_8DC4_D0F5D88B3549_.wvu.PrintTitles" localSheetId="0" hidden="1">'dem11'!$18:$21</definedName>
    <definedName name="Z_F8ADACC1_164E_11D6_B603_000021DAEEA2_.wvu.Cols" localSheetId="0" hidden="1">'dem11'!#REF!</definedName>
    <definedName name="Z_F8ADACC1_164E_11D6_B603_000021DAEEA2_.wvu.FilterData" localSheetId="0" hidden="1">'dem11'!$C$23:$C$218</definedName>
    <definedName name="Z_F8ADACC1_164E_11D6_B603_000021DAEEA2_.wvu.PrintArea" localSheetId="0" hidden="1">'dem11'!$A$1:$L$218</definedName>
    <definedName name="Z_F8ADACC1_164E_11D6_B603_000021DAEEA2_.wvu.PrintTitles" localSheetId="0" hidden="1">'dem11'!$18:$21</definedName>
  </definedNames>
  <calcPr fullCalcOnLoad="1"/>
</workbook>
</file>

<file path=xl/comments1.xml><?xml version="1.0" encoding="utf-8"?>
<comments xmlns="http://schemas.openxmlformats.org/spreadsheetml/2006/main">
  <authors>
    <author>P.DIRECTOR FCD</author>
    <author>binod</author>
  </authors>
  <commentList>
    <comment ref="K42" authorId="0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MR 761</t>
        </r>
      </text>
    </comment>
    <comment ref="K50" authorId="0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MR245</t>
        </r>
      </text>
    </comment>
    <comment ref="K57" authorId="0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MR255</t>
        </r>
      </text>
    </comment>
    <comment ref="K64" authorId="0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MR 112</t>
        </r>
      </text>
    </comment>
    <comment ref="K71" authorId="0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MR 112</t>
        </r>
      </text>
    </comment>
    <comment ref="K4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59 nos. employee</t>
        </r>
      </text>
    </comment>
    <comment ref="K4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21 nos. employee</t>
        </r>
      </text>
    </comment>
    <comment ref="K5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 nos. employee</t>
        </r>
      </text>
    </comment>
    <comment ref="K62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8 nos. employee</t>
        </r>
      </text>
    </comment>
    <comment ref="K69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27 nos. employee</t>
        </r>
      </text>
    </comment>
    <comment ref="K7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nos. employee</t>
        </r>
      </text>
    </comment>
    <comment ref="K119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 nos. employee</t>
        </r>
      </text>
    </comment>
    <comment ref="K12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K13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K13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K143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emploee</t>
        </r>
      </text>
    </comment>
    <comment ref="K16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16 nos. employee</t>
        </r>
      </text>
    </comment>
    <comment ref="K17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 nos. employee</t>
        </r>
      </text>
    </comment>
  </commentList>
</comments>
</file>

<file path=xl/sharedStrings.xml><?xml version="1.0" encoding="utf-8"?>
<sst xmlns="http://schemas.openxmlformats.org/spreadsheetml/2006/main" count="363" uniqueCount="167">
  <si>
    <t>FOOD, CIVIL SUPPLIES &amp; CONSUMER AFFAIRS</t>
  </si>
  <si>
    <t>Civil Supplies</t>
  </si>
  <si>
    <t>Other General Economic Services</t>
  </si>
  <si>
    <t>(a) Capital Account of Agriculture and Allied Activities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</si>
  <si>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</si>
  <si>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</si>
  <si>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</si>
  <si>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</si>
  <si>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</si>
  <si>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</si>
  <si>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</si>
  <si>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</si>
  <si>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</si>
  <si>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</si>
  <si>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</si>
  <si>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</si>
  <si>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</si>
  <si>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</si>
  <si>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</si>
  <si>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</si>
  <si>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</si>
  <si>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</si>
  <si>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00.44.14</t>
  </si>
  <si>
    <t>Rent, Rates &amp; Taxes</t>
  </si>
  <si>
    <t>West District</t>
  </si>
  <si>
    <t>00.46.01</t>
  </si>
  <si>
    <t>-</t>
  </si>
  <si>
    <t>00.46.11</t>
  </si>
  <si>
    <t>00.46.13</t>
  </si>
  <si>
    <t>00.46.14</t>
  </si>
  <si>
    <t>South District</t>
  </si>
  <si>
    <t>00.48.01</t>
  </si>
  <si>
    <t>00.48.11</t>
  </si>
  <si>
    <t>00.48.13</t>
  </si>
  <si>
    <t>00.48.14</t>
  </si>
  <si>
    <t>Consumers Affairs</t>
  </si>
  <si>
    <t>00.60.01</t>
  </si>
  <si>
    <t>00.60.11</t>
  </si>
  <si>
    <t>00.60.13</t>
  </si>
  <si>
    <t>00.60.71</t>
  </si>
  <si>
    <t>Training</t>
  </si>
  <si>
    <t>00.00.72</t>
  </si>
  <si>
    <t>Procurement &amp; supply</t>
  </si>
  <si>
    <t>Establishment of Food Grain Godowns</t>
  </si>
  <si>
    <t>60.00.01</t>
  </si>
  <si>
    <t>60.00.11</t>
  </si>
  <si>
    <t>60.00.13</t>
  </si>
  <si>
    <t>60.00.51</t>
  </si>
  <si>
    <t>Motor Vehicles</t>
  </si>
  <si>
    <t>Establishment of food Grain Godowns</t>
  </si>
  <si>
    <t>Setting up of Town Rationing Office &amp; Area Offices</t>
  </si>
  <si>
    <t>61.00.13</t>
  </si>
  <si>
    <t>61.00.27</t>
  </si>
  <si>
    <t>Minor Works</t>
  </si>
  <si>
    <t>National Social Assistance Programme including Annapurna</t>
  </si>
  <si>
    <t>62.00.71</t>
  </si>
  <si>
    <t>Annapurna Scheme</t>
  </si>
  <si>
    <t>Procurement &amp; Supply</t>
  </si>
  <si>
    <t>Food Subsidies</t>
  </si>
  <si>
    <t>Subsidies on Sale of Rice</t>
  </si>
  <si>
    <t>62.00.33</t>
  </si>
  <si>
    <t>Subsidies</t>
  </si>
  <si>
    <t>Regulation of Weight &amp; Measures</t>
  </si>
  <si>
    <t>Establishment</t>
  </si>
  <si>
    <t>CAPITAL SECTION</t>
  </si>
  <si>
    <t>Food</t>
  </si>
  <si>
    <t>Buildings</t>
  </si>
  <si>
    <t>60.00.71</t>
  </si>
  <si>
    <t>Godowns</t>
  </si>
  <si>
    <t>DEMAND NO. 11</t>
  </si>
  <si>
    <t>62.00.72</t>
  </si>
  <si>
    <t>Khadya Suraksha Abhiyan</t>
  </si>
  <si>
    <t>Constitution   of   State   Consumer   Protection   Council</t>
  </si>
  <si>
    <t>East District</t>
  </si>
  <si>
    <t>00.45.01</t>
  </si>
  <si>
    <t>00.45.11</t>
  </si>
  <si>
    <t>00.45.13</t>
  </si>
  <si>
    <t>00.45.14</t>
  </si>
  <si>
    <t>00.47.01</t>
  </si>
  <si>
    <t>00.47.11</t>
  </si>
  <si>
    <t>00.47.13</t>
  </si>
  <si>
    <t>00.47.14</t>
  </si>
  <si>
    <t>North District</t>
  </si>
  <si>
    <t>60.44.01</t>
  </si>
  <si>
    <t>60.44.11</t>
  </si>
  <si>
    <t>60.44.13</t>
  </si>
  <si>
    <t>60.45.01</t>
  </si>
  <si>
    <t>60.45.11</t>
  </si>
  <si>
    <t>60.45.13</t>
  </si>
  <si>
    <t>60.46.01</t>
  </si>
  <si>
    <t>60.46.11</t>
  </si>
  <si>
    <t>60.46.13</t>
  </si>
  <si>
    <t>60.47.01</t>
  </si>
  <si>
    <t>60.47.11</t>
  </si>
  <si>
    <t>60.47.13</t>
  </si>
  <si>
    <t>60.48.01</t>
  </si>
  <si>
    <t>60.48.11</t>
  </si>
  <si>
    <t>60.48.13</t>
  </si>
  <si>
    <t>Welfare of Scheduled Caste</t>
  </si>
  <si>
    <t>Welfare of Scheduled Tribes</t>
  </si>
  <si>
    <t>01</t>
  </si>
  <si>
    <t>01.102</t>
  </si>
  <si>
    <t>02</t>
  </si>
  <si>
    <t>02.102</t>
  </si>
  <si>
    <t>Rural Godown Programmes</t>
  </si>
  <si>
    <t>Other Expenditure</t>
  </si>
  <si>
    <t>60.00.75</t>
  </si>
  <si>
    <t>II. Details of the estimates and the heads under which this grant will be accounted for:</t>
  </si>
  <si>
    <t>Capital</t>
  </si>
  <si>
    <t>Revenue</t>
  </si>
  <si>
    <t>Deduct Recoveries of Overpayments</t>
  </si>
  <si>
    <t>Capital Outlay on Food, Storage &amp; Warehousing</t>
  </si>
  <si>
    <t>Strenthening of Consumer Disputes Redressal Agencies (100% CSS)</t>
  </si>
  <si>
    <t>Food, Storage and Warehousing</t>
  </si>
  <si>
    <t>B - Social Services (e) Welfare of Scheduled Castes</t>
  </si>
  <si>
    <t>C - Economic Services (a) Agriculture and Allied Activities</t>
  </si>
  <si>
    <t>C - Capital Accounts of Economic Services</t>
  </si>
  <si>
    <t>Food Storage and Warehousing</t>
  </si>
  <si>
    <t>Tribes &amp; Other Backward Classes</t>
  </si>
  <si>
    <t>2009-10</t>
  </si>
  <si>
    <t>North-East Circle</t>
  </si>
  <si>
    <t>South-West Circle</t>
  </si>
  <si>
    <t>00.00.75</t>
  </si>
  <si>
    <t>00.44.42</t>
  </si>
  <si>
    <t>62.00.01</t>
  </si>
  <si>
    <t>62.00.11</t>
  </si>
  <si>
    <t>62.00.13</t>
  </si>
  <si>
    <t>62.00.52</t>
  </si>
  <si>
    <t>63.00.01</t>
  </si>
  <si>
    <t>63.00.11</t>
  </si>
  <si>
    <t>63.00.13</t>
  </si>
  <si>
    <t>63.00.52</t>
  </si>
  <si>
    <t>Scheduled Tribes and Other Backward Classes</t>
  </si>
  <si>
    <t>Welfare of Scheduled Caste, Scheduled</t>
  </si>
  <si>
    <t>(j ) General Economic Services</t>
  </si>
  <si>
    <t>(j) General Economic Services</t>
  </si>
  <si>
    <t>Economic Development</t>
  </si>
  <si>
    <t>Generating Awareness Amongst the TPDS Beneficiaries (80:20 % CSS)</t>
  </si>
  <si>
    <t>Other Charges</t>
  </si>
  <si>
    <t>62.00.50</t>
  </si>
  <si>
    <t>Setting up of Lab with Testing 
Facility</t>
  </si>
  <si>
    <t>Welfare of Scheduled Caste, 
Scheduled Tribes &amp; Other Backward Classes</t>
  </si>
  <si>
    <t>Sikkim State Consumer Disputes 
Redressal Comission</t>
  </si>
  <si>
    <t>Sikkim State Consumer Disputes 
Redressal Commission</t>
  </si>
  <si>
    <t>Capital Outlay on Food, Storage and Warehousing</t>
  </si>
  <si>
    <t>2010-11</t>
  </si>
  <si>
    <t>63.00.14</t>
  </si>
  <si>
    <t>Rent, Rates and Taxes</t>
  </si>
  <si>
    <t>60.71.53</t>
  </si>
  <si>
    <t>Major Works</t>
  </si>
  <si>
    <t>Construction of Storage Godown at Gyalshing (100% CSS)</t>
  </si>
  <si>
    <t>2011-12</t>
  </si>
  <si>
    <t>I. Estimate of the amount required in the year ending 31st March, 2012 to defray the charges in respect of Food, Civil Supplies &amp; Consumer Affairs</t>
  </si>
  <si>
    <t>Storage and Warehousing</t>
  </si>
  <si>
    <t>Addl. Storage Facilities for Essential Commodities ( State Specific Grant under 13th Finance Commission)</t>
  </si>
  <si>
    <t>60.72.53</t>
  </si>
  <si>
    <t>Capital Outlay on other General Economic Services</t>
  </si>
  <si>
    <t>Strenthening of Consumer Dispute Redressal Agencies - Strengthening Consumer Fora (100% CSS)</t>
  </si>
  <si>
    <t>62.00.81</t>
  </si>
  <si>
    <t>Strengthening of Weights &amp; Measures Infrastructure (100% CSS)</t>
  </si>
  <si>
    <t>(j) Capital Outlay on General Economic Services</t>
  </si>
  <si>
    <t>Capital Outlay on Other General Economic Services</t>
  </si>
  <si>
    <t>(In Thousands of Rupees)</t>
  </si>
  <si>
    <t>Provision under NEC,NLCPR and Centrally Sponsored Schemes consist of Central Share only.</t>
  </si>
  <si>
    <t>Lumpsum Provision for Revision of Pay</t>
  </si>
  <si>
    <t>Procurement &amp; Supply of LPG Cylinders</t>
  </si>
  <si>
    <t>Machinery &amp; Equipment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</si>
</sst>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0_)"/>
    <numFmt numFmtId="166" formatCode="00#"/>
    <numFmt numFmtId="167" formatCode="0#"/>
    <numFmt numFmtId="168" formatCode="00000#"/>
    <numFmt numFmtId="169" formatCode="00.00#"/>
    <numFmt numFmtId="170" formatCode="0#.###"/>
    <numFmt numFmtId="171" formatCode="00.#0"/>
    <numFmt numFmtId="172" formatCode="00.000"/>
    <numFmt numFmtId="173" formatCode="#0"/>
    <numFmt numFmtId="174" formatCode="_(* #,##0_);_(* \(#,##0\);_(* &quot;-&quot;??_);_(@_)"/>
  </numFmts>
  <fonts count="29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165" fontId="3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>
      <alignment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>
      <alignment horizontal="right" vertical="top" wrapText="1"/>
      <protection/>
    </xf>
    <xf numFmtId="0" fontId="4" fillId="0" borderId="0" xfId="58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center"/>
      <protection/>
    </xf>
    <xf numFmtId="0" fontId="4" fillId="0" borderId="0" xfId="61" applyFont="1" applyFill="1" applyAlignment="1">
      <alignment/>
      <protection/>
    </xf>
    <xf numFmtId="0" fontId="4" fillId="0" borderId="0" xfId="61" applyFont="1" applyFill="1" applyAlignment="1">
      <alignment horizontal="right" vertical="top" wrapText="1"/>
      <protection/>
    </xf>
    <xf numFmtId="0" fontId="4" fillId="0" borderId="10" xfId="59" applyFont="1" applyFill="1" applyBorder="1">
      <alignment/>
      <protection/>
    </xf>
    <xf numFmtId="167" fontId="4" fillId="0" borderId="0" xfId="57" applyNumberFormat="1" applyFont="1" applyFill="1" applyAlignment="1">
      <alignment horizontal="right" vertical="top" wrapText="1"/>
      <protection/>
    </xf>
    <xf numFmtId="0" fontId="4" fillId="0" borderId="11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right" vertical="top" wrapText="1"/>
      <protection/>
    </xf>
    <xf numFmtId="0" fontId="4" fillId="0" borderId="10" xfId="59" applyFont="1" applyFill="1" applyBorder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NumberFormat="1" applyFont="1" applyFill="1" applyAlignment="1">
      <alignment horizontal="right" vertical="top" wrapText="1"/>
      <protection/>
    </xf>
    <xf numFmtId="0" fontId="5" fillId="0" borderId="0" xfId="57" applyNumberFormat="1" applyFont="1" applyFill="1" applyAlignment="1" applyProtection="1">
      <alignment horizontal="left" vertical="top" wrapText="1"/>
      <protection/>
    </xf>
    <xf numFmtId="49" fontId="4" fillId="0" borderId="0" xfId="57" applyNumberFormat="1" applyFont="1" applyFill="1" applyAlignment="1">
      <alignment horizontal="right" vertical="top" wrapText="1"/>
      <protection/>
    </xf>
    <xf numFmtId="49" fontId="5" fillId="0" borderId="0" xfId="57" applyNumberFormat="1" applyFont="1" applyFill="1" applyAlignment="1">
      <alignment horizontal="right" vertical="top" wrapText="1"/>
      <protection/>
    </xf>
    <xf numFmtId="0" fontId="5" fillId="0" borderId="0" xfId="57" applyFont="1" applyFill="1" applyAlignment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168" fontId="4" fillId="0" borderId="0" xfId="57" applyNumberFormat="1" applyFont="1" applyFill="1" applyAlignment="1">
      <alignment horizontal="right" vertical="top" wrapText="1"/>
      <protection/>
    </xf>
    <xf numFmtId="168" fontId="4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wrapText="1"/>
    </xf>
    <xf numFmtId="0" fontId="4" fillId="0" borderId="0" xfId="57" applyFont="1" applyFill="1" applyAlignment="1" applyProtection="1">
      <alignment vertical="top" wrapText="1"/>
      <protection/>
    </xf>
    <xf numFmtId="169" fontId="4" fillId="0" borderId="0" xfId="57" applyNumberFormat="1" applyFont="1" applyFill="1" applyAlignment="1">
      <alignment horizontal="right" vertical="top" wrapText="1"/>
      <protection/>
    </xf>
    <xf numFmtId="0" fontId="4" fillId="0" borderId="0" xfId="57" applyFont="1" applyFill="1" applyBorder="1" applyAlignment="1" applyProtection="1">
      <alignment vertical="top" wrapText="1"/>
      <protection/>
    </xf>
    <xf numFmtId="165" fontId="4" fillId="0" borderId="0" xfId="62" applyNumberFormat="1" applyFont="1" applyFill="1" applyAlignment="1" applyProtection="1">
      <alignment horizontal="left" vertical="top" wrapText="1"/>
      <protection/>
    </xf>
    <xf numFmtId="165" fontId="4" fillId="0" borderId="0" xfId="62" applyNumberFormat="1" applyFont="1" applyFill="1" applyBorder="1" applyAlignment="1" applyProtection="1">
      <alignment horizontal="left" vertical="top" wrapText="1"/>
      <protection/>
    </xf>
    <xf numFmtId="168" fontId="4" fillId="0" borderId="0" xfId="62" applyNumberFormat="1" applyFont="1" applyFill="1" applyAlignment="1">
      <alignment horizontal="right" vertical="top" wrapText="1"/>
      <protection/>
    </xf>
    <xf numFmtId="173" fontId="4" fillId="0" borderId="0" xfId="57" applyNumberFormat="1" applyFont="1" applyFill="1" applyAlignment="1">
      <alignment horizontal="right" vertical="top" wrapText="1"/>
      <protection/>
    </xf>
    <xf numFmtId="165" fontId="5" fillId="0" borderId="0" xfId="62" applyNumberFormat="1" applyFont="1" applyFill="1" applyAlignment="1" applyProtection="1">
      <alignment horizontal="left" vertical="top" wrapText="1"/>
      <protection/>
    </xf>
    <xf numFmtId="0" fontId="4" fillId="0" borderId="0" xfId="61" applyFont="1" applyFill="1" applyAlignment="1" applyProtection="1">
      <alignment horizontal="left" vertical="top" wrapText="1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168" fontId="4" fillId="0" borderId="0" xfId="61" applyNumberFormat="1" applyFont="1" applyFill="1" applyBorder="1" applyAlignment="1">
      <alignment horizontal="right" vertical="top" wrapText="1"/>
      <protection/>
    </xf>
    <xf numFmtId="0" fontId="4" fillId="0" borderId="12" xfId="57" applyFont="1" applyFill="1" applyBorder="1" applyAlignment="1">
      <alignment horizontal="right"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Alignment="1" applyProtection="1">
      <alignment vertical="top" wrapText="1"/>
      <protection/>
    </xf>
    <xf numFmtId="0" fontId="5" fillId="0" borderId="0" xfId="57" applyFont="1" applyFill="1" applyBorder="1" applyAlignment="1">
      <alignment horizontal="right" vertical="top" wrapText="1"/>
      <protection/>
    </xf>
    <xf numFmtId="169" fontId="5" fillId="0" borderId="0" xfId="57" applyNumberFormat="1" applyFont="1" applyFill="1" applyAlignment="1">
      <alignment horizontal="right" vertical="top" wrapText="1"/>
      <protection/>
    </xf>
    <xf numFmtId="171" fontId="4" fillId="0" borderId="0" xfId="57" applyNumberFormat="1" applyFont="1" applyFill="1" applyAlignment="1">
      <alignment horizontal="right" vertical="top" wrapText="1"/>
      <protection/>
    </xf>
    <xf numFmtId="171" fontId="4" fillId="0" borderId="0" xfId="57" applyNumberFormat="1" applyFont="1" applyFill="1" applyBorder="1" applyAlignment="1">
      <alignment horizontal="right" vertical="top" wrapText="1"/>
      <protection/>
    </xf>
    <xf numFmtId="169" fontId="5" fillId="0" borderId="0" xfId="57" applyNumberFormat="1" applyFont="1" applyFill="1" applyBorder="1" applyAlignment="1">
      <alignment horizontal="right" vertical="top" wrapText="1"/>
      <protection/>
    </xf>
    <xf numFmtId="166" fontId="5" fillId="0" borderId="0" xfId="57" applyNumberFormat="1" applyFont="1" applyFill="1" applyAlignment="1">
      <alignment horizontal="right" vertical="top" wrapText="1"/>
      <protection/>
    </xf>
    <xf numFmtId="167" fontId="4" fillId="0" borderId="0" xfId="57" applyNumberFormat="1" applyFont="1" applyFill="1" applyBorder="1" applyAlignment="1">
      <alignment horizontal="right" vertical="top" wrapText="1"/>
      <protection/>
    </xf>
    <xf numFmtId="172" fontId="5" fillId="0" borderId="0" xfId="57" applyNumberFormat="1" applyFont="1" applyFill="1" applyAlignment="1">
      <alignment horizontal="right" vertical="top" wrapText="1"/>
      <protection/>
    </xf>
    <xf numFmtId="165" fontId="5" fillId="0" borderId="0" xfId="62" applyFont="1" applyFill="1" applyAlignment="1">
      <alignment horizontal="right" vertical="top" wrapText="1"/>
      <protection/>
    </xf>
    <xf numFmtId="0" fontId="5" fillId="0" borderId="0" xfId="61" applyFont="1" applyFill="1" applyAlignment="1">
      <alignment horizontal="right" vertical="top" wrapText="1"/>
      <protection/>
    </xf>
    <xf numFmtId="167" fontId="4" fillId="0" borderId="0" xfId="61" applyNumberFormat="1" applyFont="1" applyFill="1" applyAlignment="1">
      <alignment horizontal="right" vertical="top" wrapText="1"/>
      <protection/>
    </xf>
    <xf numFmtId="170" fontId="5" fillId="0" borderId="0" xfId="61" applyNumberFormat="1" applyFont="1" applyFill="1" applyAlignment="1">
      <alignment horizontal="right" vertical="top" wrapText="1"/>
      <protection/>
    </xf>
    <xf numFmtId="0" fontId="5" fillId="0" borderId="10" xfId="57" applyNumberFormat="1" applyFont="1" applyFill="1" applyBorder="1" applyAlignment="1">
      <alignment horizontal="right" vertical="top" wrapText="1"/>
      <protection/>
    </xf>
    <xf numFmtId="0" fontId="5" fillId="0" borderId="10" xfId="57" applyNumberFormat="1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Border="1" applyAlignment="1" applyProtection="1">
      <alignment vertical="top" wrapText="1"/>
      <protection/>
    </xf>
    <xf numFmtId="165" fontId="5" fillId="0" borderId="0" xfId="57" applyNumberFormat="1" applyFont="1" applyFill="1" applyBorder="1" applyAlignment="1" applyProtection="1">
      <alignment horizontal="left" vertical="top" wrapText="1"/>
      <protection/>
    </xf>
    <xf numFmtId="0" fontId="4" fillId="0" borderId="10" xfId="57" applyFont="1" applyFill="1" applyBorder="1" applyAlignment="1">
      <alignment horizontal="right" vertical="top" wrapText="1"/>
      <protection/>
    </xf>
    <xf numFmtId="0" fontId="5" fillId="0" borderId="0" xfId="58" applyNumberFormat="1" applyFont="1" applyFill="1" applyAlignment="1">
      <alignment horizontal="center"/>
      <protection/>
    </xf>
    <xf numFmtId="0" fontId="4" fillId="0" borderId="0" xfId="58" applyNumberFormat="1" applyFont="1" applyFill="1" applyAlignment="1">
      <alignment horizontal="center"/>
      <protection/>
    </xf>
    <xf numFmtId="0" fontId="5" fillId="0" borderId="0" xfId="57" applyNumberFormat="1" applyFont="1" applyFill="1" applyAlignment="1">
      <alignment horizontal="center"/>
      <protection/>
    </xf>
    <xf numFmtId="0" fontId="5" fillId="0" borderId="0" xfId="62" applyNumberFormat="1" applyFont="1" applyFill="1" applyAlignment="1">
      <alignment horizontal="center"/>
      <protection/>
    </xf>
    <xf numFmtId="0" fontId="5" fillId="0" borderId="0" xfId="61" applyNumberFormat="1" applyFont="1" applyFill="1" applyAlignment="1">
      <alignment horizontal="center"/>
      <protection/>
    </xf>
    <xf numFmtId="0" fontId="5" fillId="0" borderId="0" xfId="61" applyFont="1" applyFill="1" applyAlignment="1" applyProtection="1">
      <alignment horizontal="left" vertical="top" wrapText="1"/>
      <protection/>
    </xf>
    <xf numFmtId="168" fontId="4" fillId="0" borderId="10" xfId="57" applyNumberFormat="1" applyFont="1" applyFill="1" applyBorder="1" applyAlignment="1">
      <alignment horizontal="right"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0" fontId="4" fillId="0" borderId="10" xfId="57" applyFont="1" applyFill="1" applyBorder="1" applyAlignment="1" applyProtection="1">
      <alignment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Alignment="1">
      <alignment horizontal="left" vertical="top" wrapText="1"/>
      <protection/>
    </xf>
    <xf numFmtId="0" fontId="4" fillId="0" borderId="0" xfId="61" applyFont="1" applyFill="1" applyAlignment="1">
      <alignment horizontal="left" vertical="top" wrapText="1"/>
      <protection/>
    </xf>
    <xf numFmtId="0" fontId="4" fillId="0" borderId="11" xfId="60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left" vertical="top" wrapText="1"/>
      <protection/>
    </xf>
    <xf numFmtId="0" fontId="5" fillId="0" borderId="0" xfId="57" applyNumberFormat="1" applyFont="1" applyFill="1" applyAlignment="1">
      <alignment horizontal="left" vertical="top" wrapText="1"/>
      <protection/>
    </xf>
    <xf numFmtId="0" fontId="5" fillId="0" borderId="0" xfId="57" applyFont="1" applyFill="1" applyAlignment="1">
      <alignment horizontal="left" vertical="top" wrapText="1"/>
      <protection/>
    </xf>
    <xf numFmtId="0" fontId="5" fillId="0" borderId="10" xfId="57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left" vertical="top" wrapText="1"/>
      <protection/>
    </xf>
    <xf numFmtId="0" fontId="4" fillId="0" borderId="12" xfId="57" applyFont="1" applyFill="1" applyBorder="1" applyAlignment="1">
      <alignment horizontal="left" vertical="top" wrapText="1"/>
      <protection/>
    </xf>
    <xf numFmtId="0" fontId="5" fillId="0" borderId="0" xfId="57" applyFont="1" applyFill="1" applyAlignment="1" applyProtection="1">
      <alignment horizontal="left" vertical="top"/>
      <protection/>
    </xf>
    <xf numFmtId="0" fontId="4" fillId="0" borderId="0" xfId="61" applyFont="1" applyFill="1" applyAlignment="1">
      <alignment horizontal="left" vertical="top"/>
      <protection/>
    </xf>
    <xf numFmtId="0" fontId="4" fillId="0" borderId="0" xfId="57" applyFont="1" applyFill="1" applyAlignment="1" applyProtection="1">
      <alignment horizontal="left" vertical="top"/>
      <protection/>
    </xf>
    <xf numFmtId="0" fontId="5" fillId="0" borderId="0" xfId="57" applyFont="1" applyFill="1" applyAlignment="1" applyProtection="1">
      <alignment horizontal="right" vertical="top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>
      <alignment horizontal="right"/>
    </xf>
    <xf numFmtId="0" fontId="4" fillId="0" borderId="0" xfId="61" applyNumberFormat="1" applyFont="1" applyFill="1" applyAlignment="1">
      <alignment horizontal="righ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>
      <alignment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0" xfId="62" applyNumberFormat="1" applyFont="1" applyFill="1" applyAlignment="1">
      <alignment horizontal="right"/>
      <protection/>
    </xf>
    <xf numFmtId="0" fontId="4" fillId="0" borderId="0" xfId="62" applyNumberFormat="1" applyFont="1" applyFill="1" applyAlignment="1" applyProtection="1">
      <alignment horizontal="right"/>
      <protection/>
    </xf>
    <xf numFmtId="0" fontId="4" fillId="0" borderId="11" xfId="62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>
      <alignment/>
      <protection/>
    </xf>
    <xf numFmtId="0" fontId="4" fillId="0" borderId="0" xfId="57" applyNumberFormat="1" applyFont="1" applyFill="1" applyAlignment="1" applyProtection="1">
      <alignment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5" fillId="0" borderId="0" xfId="57" applyNumberFormat="1" applyFont="1" applyFill="1">
      <alignment/>
      <protection/>
    </xf>
    <xf numFmtId="0" fontId="6" fillId="0" borderId="0" xfId="62" applyNumberFormat="1" applyFont="1" applyFill="1" applyAlignment="1" applyProtection="1">
      <alignment horizontal="right"/>
      <protection/>
    </xf>
    <xf numFmtId="0" fontId="4" fillId="0" borderId="0" xfId="62" applyNumberFormat="1" applyFont="1" applyFill="1" applyAlignment="1" applyProtection="1">
      <alignment horizontal="left"/>
      <protection/>
    </xf>
    <xf numFmtId="0" fontId="4" fillId="0" borderId="0" xfId="61" applyNumberFormat="1" applyFont="1" applyFill="1" applyAlignment="1" applyProtection="1">
      <alignment horizontal="left"/>
      <protection/>
    </xf>
    <xf numFmtId="0" fontId="4" fillId="0" borderId="0" xfId="61" applyNumberFormat="1" applyFont="1" applyFill="1" applyAlignment="1">
      <alignment/>
      <protection/>
    </xf>
    <xf numFmtId="0" fontId="5" fillId="0" borderId="0" xfId="57" applyNumberFormat="1" applyFont="1" applyFill="1" applyBorder="1">
      <alignment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7" fillId="0" borderId="10" xfId="59" applyNumberFormat="1" applyFont="1" applyFill="1" applyBorder="1" applyAlignment="1" applyProtection="1">
      <alignment horizontal="left"/>
      <protection/>
    </xf>
    <xf numFmtId="0" fontId="7" fillId="0" borderId="10" xfId="59" applyNumberFormat="1" applyFont="1" applyFill="1" applyBorder="1">
      <alignment/>
      <protection/>
    </xf>
    <xf numFmtId="0" fontId="8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Alignment="1" applyProtection="1">
      <alignment horizontal="right" wrapText="1"/>
      <protection/>
    </xf>
    <xf numFmtId="170" fontId="5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8" applyFont="1" applyFill="1" applyBorder="1" applyAlignment="1">
      <alignment vertical="top" wrapText="1"/>
      <protection/>
    </xf>
    <xf numFmtId="0" fontId="4" fillId="0" borderId="0" xfId="42" applyNumberFormat="1" applyFont="1" applyFill="1" applyBorder="1" applyAlignment="1">
      <alignment/>
    </xf>
    <xf numFmtId="0" fontId="4" fillId="0" borderId="10" xfId="57" applyNumberFormat="1" applyFont="1" applyFill="1" applyBorder="1">
      <alignment/>
      <protection/>
    </xf>
    <xf numFmtId="168" fontId="4" fillId="0" borderId="0" xfId="62" applyNumberFormat="1" applyFont="1" applyFill="1" applyBorder="1" applyAlignment="1">
      <alignment horizontal="right" vertical="top" wrapText="1"/>
      <protection/>
    </xf>
    <xf numFmtId="173" fontId="4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0" xfId="58" applyNumberFormat="1" applyFont="1" applyFill="1" applyAlignment="1" applyProtection="1">
      <alignment horizontal="right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58" applyNumberFormat="1" applyFont="1" applyFill="1" applyAlignment="1" applyProtection="1">
      <alignment horizontal="left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0" xfId="42" applyFont="1" applyFill="1" applyBorder="1" applyAlignment="1">
      <alignment horizontal="right" wrapText="1"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>
      <alignment horizontal="right" wrapText="1"/>
    </xf>
    <xf numFmtId="43" fontId="4" fillId="0" borderId="10" xfId="42" applyFont="1" applyFill="1" applyBorder="1" applyAlignment="1">
      <alignment horizontal="right" wrapText="1"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43" fontId="4" fillId="0" borderId="11" xfId="42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43" fontId="4" fillId="0" borderId="12" xfId="42" applyFont="1" applyFill="1" applyBorder="1" applyAlignment="1">
      <alignment horizontal="right" wrapText="1"/>
    </xf>
    <xf numFmtId="0" fontId="4" fillId="0" borderId="12" xfId="57" applyNumberFormat="1" applyFont="1" applyFill="1" applyBorder="1" applyAlignment="1" applyProtection="1">
      <alignment horizontal="right"/>
      <protection/>
    </xf>
    <xf numFmtId="43" fontId="4" fillId="0" borderId="0" xfId="42" applyFont="1" applyFill="1" applyAlignment="1">
      <alignment/>
    </xf>
    <xf numFmtId="0" fontId="5" fillId="0" borderId="12" xfId="57" applyFont="1" applyFill="1" applyBorder="1" applyAlignment="1" applyProtection="1">
      <alignment horizontal="left"/>
      <protection/>
    </xf>
    <xf numFmtId="0" fontId="4" fillId="0" borderId="11" xfId="57" applyFont="1" applyFill="1" applyBorder="1" applyAlignment="1">
      <alignment horizontal="left" vertical="top" wrapText="1"/>
      <protection/>
    </xf>
    <xf numFmtId="0" fontId="5" fillId="0" borderId="11" xfId="57" applyFont="1" applyFill="1" applyBorder="1" applyAlignment="1">
      <alignment horizontal="right" vertical="top" wrapText="1"/>
      <protection/>
    </xf>
    <xf numFmtId="0" fontId="5" fillId="0" borderId="11" xfId="57" applyFont="1" applyFill="1" applyBorder="1" applyAlignment="1" applyProtection="1">
      <alignment horizontal="left" vertical="top" wrapText="1"/>
      <protection/>
    </xf>
    <xf numFmtId="0" fontId="4" fillId="0" borderId="11" xfId="57" applyNumberFormat="1" applyFont="1" applyFill="1" applyBorder="1">
      <alignment/>
      <protection/>
    </xf>
    <xf numFmtId="168" fontId="4" fillId="0" borderId="11" xfId="57" applyNumberFormat="1" applyFont="1" applyFill="1" applyBorder="1" applyAlignment="1">
      <alignment horizontal="right" vertical="top" wrapText="1"/>
      <protection/>
    </xf>
    <xf numFmtId="0" fontId="4" fillId="0" borderId="11" xfId="57" applyFont="1" applyFill="1" applyBorder="1" applyAlignment="1" applyProtection="1">
      <alignment horizontal="left" vertical="top" wrapText="1"/>
      <protection/>
    </xf>
    <xf numFmtId="43" fontId="4" fillId="0" borderId="11" xfId="42" applyFont="1" applyFill="1" applyBorder="1" applyAlignment="1">
      <alignment horizontal="right" wrapText="1"/>
    </xf>
    <xf numFmtId="0" fontId="4" fillId="0" borderId="11" xfId="61" applyFont="1" applyFill="1" applyBorder="1" applyAlignment="1">
      <alignment horizontal="left" vertical="top" wrapText="1"/>
      <protection/>
    </xf>
    <xf numFmtId="0" fontId="4" fillId="0" borderId="11" xfId="61" applyFont="1" applyFill="1" applyBorder="1" applyAlignment="1">
      <alignment horizontal="right" vertical="top" wrapText="1"/>
      <protection/>
    </xf>
    <xf numFmtId="0" fontId="4" fillId="0" borderId="11" xfId="61" applyFont="1" applyFill="1" applyBorder="1" applyAlignment="1" applyProtection="1">
      <alignment horizontal="left" vertical="top" wrapText="1"/>
      <protection/>
    </xf>
    <xf numFmtId="169" fontId="5" fillId="0" borderId="0" xfId="61" applyNumberFormat="1" applyFont="1" applyFill="1" applyAlignment="1">
      <alignment horizontal="right" vertical="top" wrapText="1"/>
      <protection/>
    </xf>
    <xf numFmtId="0" fontId="4" fillId="0" borderId="0" xfId="57" applyFont="1" applyFill="1" applyBorder="1">
      <alignment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Alignment="1">
      <alignment horizontal="right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4" fillId="0" borderId="0" xfId="57" applyNumberFormat="1" applyFont="1" applyFill="1" applyBorder="1" applyAlignment="1">
      <alignment horizontal="right" wrapText="1"/>
      <protection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10" xfId="57" applyNumberFormat="1" applyFont="1" applyFill="1" applyBorder="1" applyAlignment="1" applyProtection="1">
      <alignment horizontal="right" wrapText="1"/>
      <protection/>
    </xf>
    <xf numFmtId="0" fontId="4" fillId="0" borderId="11" xfId="42" applyNumberFormat="1" applyFont="1" applyFill="1" applyBorder="1" applyAlignment="1">
      <alignment horizontal="right" wrapText="1"/>
    </xf>
    <xf numFmtId="0" fontId="4" fillId="0" borderId="11" xfId="57" applyNumberFormat="1" applyFont="1" applyFill="1" applyBorder="1" applyAlignment="1" applyProtection="1">
      <alignment horizontal="right" wrapText="1"/>
      <protection/>
    </xf>
    <xf numFmtId="0" fontId="4" fillId="0" borderId="12" xfId="57" applyNumberFormat="1" applyFont="1" applyFill="1" applyBorder="1" applyAlignment="1">
      <alignment horizontal="right" wrapText="1"/>
      <protection/>
    </xf>
    <xf numFmtId="0" fontId="4" fillId="0" borderId="12" xfId="62" applyNumberFormat="1" applyFont="1" applyFill="1" applyBorder="1" applyAlignment="1" applyProtection="1">
      <alignment horizontal="right" wrapText="1"/>
      <protection/>
    </xf>
    <xf numFmtId="0" fontId="4" fillId="0" borderId="11" xfId="60" applyFont="1" applyFill="1" applyBorder="1" applyAlignment="1" applyProtection="1">
      <alignment vertical="top"/>
      <protection/>
    </xf>
    <xf numFmtId="172" fontId="5" fillId="0" borderId="10" xfId="57" applyNumberFormat="1" applyFont="1" applyFill="1" applyBorder="1" applyAlignment="1">
      <alignment horizontal="right" vertical="top" wrapText="1"/>
      <protection/>
    </xf>
    <xf numFmtId="165" fontId="5" fillId="0" borderId="10" xfId="62" applyNumberFormat="1" applyFont="1" applyFill="1" applyBorder="1" applyAlignment="1" applyProtection="1">
      <alignment horizontal="left" vertical="top" wrapText="1"/>
      <protection/>
    </xf>
    <xf numFmtId="0" fontId="4" fillId="0" borderId="10" xfId="62" applyNumberFormat="1" applyFont="1" applyFill="1" applyBorder="1" applyAlignment="1">
      <alignment horizontal="right"/>
      <protection/>
    </xf>
    <xf numFmtId="0" fontId="4" fillId="0" borderId="10" xfId="61" applyFont="1" applyFill="1" applyBorder="1" applyAlignment="1">
      <alignment horizontal="left" vertical="top" wrapText="1"/>
      <protection/>
    </xf>
    <xf numFmtId="168" fontId="4" fillId="0" borderId="10" xfId="61" applyNumberFormat="1" applyFont="1" applyFill="1" applyBorder="1" applyAlignment="1">
      <alignment horizontal="right" vertical="top" wrapText="1"/>
      <protection/>
    </xf>
    <xf numFmtId="0" fontId="4" fillId="0" borderId="10" xfId="61" applyFont="1" applyFill="1" applyBorder="1" applyAlignment="1" applyProtection="1">
      <alignment horizontal="left" vertical="top" wrapText="1"/>
      <protection/>
    </xf>
    <xf numFmtId="0" fontId="4" fillId="0" borderId="11" xfId="61" applyNumberFormat="1" applyFont="1" applyFill="1" applyBorder="1" applyAlignment="1">
      <alignment horizontal="right"/>
      <protection/>
    </xf>
    <xf numFmtId="164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horizontal="right" vertical="top" wrapText="1"/>
      <protection/>
    </xf>
    <xf numFmtId="169" fontId="5" fillId="0" borderId="10" xfId="61" applyNumberFormat="1" applyFont="1" applyFill="1" applyBorder="1" applyAlignment="1">
      <alignment horizontal="right" vertical="top" wrapText="1"/>
      <protection/>
    </xf>
    <xf numFmtId="0" fontId="5" fillId="0" borderId="10" xfId="61" applyFont="1" applyFill="1" applyBorder="1" applyAlignment="1" applyProtection="1">
      <alignment horizontal="left" vertical="top" wrapText="1"/>
      <protection/>
    </xf>
    <xf numFmtId="0" fontId="4" fillId="0" borderId="12" xfId="61" applyFont="1" applyFill="1" applyBorder="1" applyAlignment="1">
      <alignment horizontal="left" vertical="top" wrapText="1"/>
      <protection/>
    </xf>
    <xf numFmtId="0" fontId="5" fillId="0" borderId="12" xfId="61" applyFont="1" applyFill="1" applyBorder="1" applyAlignment="1">
      <alignment horizontal="right" vertical="top" wrapText="1"/>
      <protection/>
    </xf>
    <xf numFmtId="0" fontId="5" fillId="0" borderId="12" xfId="61" applyFont="1" applyFill="1" applyBorder="1" applyAlignment="1" applyProtection="1">
      <alignment horizontal="left" vertical="top" wrapText="1"/>
      <protection/>
    </xf>
    <xf numFmtId="0" fontId="4" fillId="0" borderId="10" xfId="57" applyFont="1" applyFill="1" applyBorder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03-04" xfId="58"/>
    <cellStyle name="Normal_BUDGET-2000" xfId="59"/>
    <cellStyle name="Normal_budgetDocNIC02-03" xfId="60"/>
    <cellStyle name="Normal_DEMAND17" xfId="61"/>
    <cellStyle name="Normal_DEMAND5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25"/>
  <sheetViews>
    <sheetView tabSelected="1" view="pageBreakPreview" zoomScaleSheetLayoutView="100" zoomScalePageLayoutView="0" workbookViewId="0" topLeftCell="A214">
      <selection activeCell="E248" sqref="E248"/>
    </sheetView>
  </sheetViews>
  <sheetFormatPr defaultColWidth="12.421875" defaultRowHeight="12.75"/>
  <cols>
    <col min="1" max="1" width="6.421875" style="73" customWidth="1"/>
    <col min="2" max="2" width="8.140625" style="4" customWidth="1"/>
    <col min="3" max="3" width="34.57421875" style="2" customWidth="1"/>
    <col min="4" max="4" width="8.57421875" style="91" customWidth="1"/>
    <col min="5" max="5" width="9.421875" style="91" customWidth="1"/>
    <col min="6" max="6" width="8.421875" style="2" customWidth="1"/>
    <col min="7" max="7" width="8.57421875" style="2" customWidth="1"/>
    <col min="8" max="8" width="8.57421875" style="91" customWidth="1"/>
    <col min="9" max="9" width="8.421875" style="91" customWidth="1"/>
    <col min="10" max="10" width="8.57421875" style="91" customWidth="1"/>
    <col min="11" max="11" width="9.140625" style="91" customWidth="1"/>
    <col min="12" max="12" width="8.421875" style="91" customWidth="1"/>
    <col min="13" max="16384" width="12.421875" style="2" customWidth="1"/>
  </cols>
  <sheetData>
    <row r="1" spans="1:12" ht="12.75">
      <c r="A1" s="185" t="s">
        <v>69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2.75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2.75">
      <c r="A3" s="83"/>
      <c r="B3" s="86"/>
      <c r="C3" s="3"/>
      <c r="D3" s="126"/>
      <c r="E3" s="126"/>
      <c r="F3" s="3"/>
      <c r="G3" s="3"/>
      <c r="H3" s="126"/>
      <c r="I3" s="126"/>
      <c r="J3" s="126"/>
      <c r="K3" s="126"/>
      <c r="L3" s="126"/>
    </row>
    <row r="4" spans="3:12" ht="12.75">
      <c r="C4" s="3"/>
      <c r="D4" s="127" t="s">
        <v>114</v>
      </c>
      <c r="E4" s="129"/>
      <c r="F4" s="5"/>
      <c r="G4" s="3"/>
      <c r="H4" s="126"/>
      <c r="I4" s="126"/>
      <c r="J4" s="126"/>
      <c r="K4" s="126"/>
      <c r="L4" s="126"/>
    </row>
    <row r="5" spans="3:12" ht="12.75">
      <c r="C5" s="3"/>
      <c r="D5" s="127" t="s">
        <v>132</v>
      </c>
      <c r="E5" s="63">
        <v>2225</v>
      </c>
      <c r="F5" s="5" t="s">
        <v>133</v>
      </c>
      <c r="G5" s="3"/>
      <c r="H5" s="126"/>
      <c r="I5" s="126"/>
      <c r="J5" s="126"/>
      <c r="K5" s="126"/>
      <c r="L5" s="126"/>
    </row>
    <row r="6" spans="3:12" ht="12.75">
      <c r="C6" s="3"/>
      <c r="D6" s="127"/>
      <c r="E6" s="64"/>
      <c r="F6" s="5" t="s">
        <v>118</v>
      </c>
      <c r="G6" s="3"/>
      <c r="H6" s="126"/>
      <c r="I6" s="126"/>
      <c r="J6" s="126"/>
      <c r="K6" s="126"/>
      <c r="L6" s="126"/>
    </row>
    <row r="7" spans="4:12" ht="12.75">
      <c r="D7" s="93" t="s">
        <v>115</v>
      </c>
      <c r="E7" s="65">
        <v>2408</v>
      </c>
      <c r="F7" s="6" t="s">
        <v>117</v>
      </c>
      <c r="G7" s="7"/>
      <c r="H7" s="100"/>
      <c r="I7" s="100"/>
      <c r="J7" s="100"/>
      <c r="K7" s="100"/>
      <c r="L7" s="100"/>
    </row>
    <row r="8" spans="4:12" ht="12.75">
      <c r="D8" s="93" t="s">
        <v>134</v>
      </c>
      <c r="E8" s="65">
        <v>3456</v>
      </c>
      <c r="F8" s="99" t="s">
        <v>1</v>
      </c>
      <c r="G8" s="100"/>
      <c r="H8" s="100"/>
      <c r="I8" s="101"/>
      <c r="J8" s="101"/>
      <c r="K8" s="101"/>
      <c r="L8" s="101"/>
    </row>
    <row r="9" spans="4:12" ht="12.75">
      <c r="D9" s="102" t="s">
        <v>115</v>
      </c>
      <c r="E9" s="65"/>
      <c r="F9" s="99"/>
      <c r="G9" s="100"/>
      <c r="H9" s="100"/>
      <c r="I9" s="100"/>
      <c r="J9" s="100"/>
      <c r="K9" s="100"/>
      <c r="L9" s="100"/>
    </row>
    <row r="10" spans="4:12" ht="12.75">
      <c r="D10" s="96" t="s">
        <v>135</v>
      </c>
      <c r="E10" s="66">
        <v>3475</v>
      </c>
      <c r="F10" s="103" t="s">
        <v>2</v>
      </c>
      <c r="G10" s="100"/>
      <c r="H10" s="100"/>
      <c r="I10" s="100"/>
      <c r="J10" s="100"/>
      <c r="K10" s="100"/>
      <c r="L10" s="100"/>
    </row>
    <row r="11" spans="4:12" ht="12.75">
      <c r="D11" s="93" t="s">
        <v>116</v>
      </c>
      <c r="E11" s="67">
        <v>4408</v>
      </c>
      <c r="F11" s="104" t="s">
        <v>144</v>
      </c>
      <c r="G11" s="100"/>
      <c r="H11" s="100"/>
      <c r="I11" s="100"/>
      <c r="J11" s="100"/>
      <c r="K11" s="100"/>
      <c r="L11" s="100"/>
    </row>
    <row r="12" spans="4:12" ht="12.75">
      <c r="D12" s="93" t="s">
        <v>3</v>
      </c>
      <c r="E12" s="105"/>
      <c r="F12" s="104"/>
      <c r="G12" s="100"/>
      <c r="H12" s="100"/>
      <c r="I12" s="100"/>
      <c r="J12" s="100"/>
      <c r="K12" s="100"/>
      <c r="L12" s="100"/>
    </row>
    <row r="13" spans="4:12" ht="12.75">
      <c r="D13" s="93" t="s">
        <v>160</v>
      </c>
      <c r="E13" s="67">
        <v>5475</v>
      </c>
      <c r="F13" s="104" t="s">
        <v>161</v>
      </c>
      <c r="G13" s="100"/>
      <c r="H13" s="100"/>
      <c r="I13" s="100"/>
      <c r="J13" s="100"/>
      <c r="K13" s="100"/>
      <c r="L13" s="100"/>
    </row>
    <row r="14" spans="1:12" ht="12.75">
      <c r="A14" s="84" t="s">
        <v>152</v>
      </c>
      <c r="D14" s="93"/>
      <c r="F14" s="104"/>
      <c r="G14" s="100"/>
      <c r="H14" s="100"/>
      <c r="I14" s="100"/>
      <c r="J14" s="100"/>
      <c r="K14" s="100"/>
      <c r="L14" s="100"/>
    </row>
    <row r="15" spans="4:7" ht="12.75">
      <c r="D15" s="106"/>
      <c r="E15" s="107" t="s">
        <v>109</v>
      </c>
      <c r="F15" s="107" t="s">
        <v>108</v>
      </c>
      <c r="G15" s="107" t="s">
        <v>11</v>
      </c>
    </row>
    <row r="16" spans="4:7" ht="12.75">
      <c r="D16" s="108" t="s">
        <v>4</v>
      </c>
      <c r="E16" s="107">
        <f>L183</f>
        <v>168982</v>
      </c>
      <c r="F16" s="107">
        <f>L217</f>
        <v>23050</v>
      </c>
      <c r="G16" s="107">
        <f>F16+E16</f>
        <v>192032</v>
      </c>
    </row>
    <row r="17" spans="1:7" ht="12.75">
      <c r="A17" s="85" t="s">
        <v>107</v>
      </c>
      <c r="F17" s="91"/>
      <c r="G17" s="91"/>
    </row>
    <row r="18" spans="1:12" ht="13.5">
      <c r="A18" s="74"/>
      <c r="B18" s="9"/>
      <c r="C18" s="10"/>
      <c r="D18" s="109"/>
      <c r="E18" s="109"/>
      <c r="F18" s="109"/>
      <c r="G18" s="109"/>
      <c r="H18" s="109"/>
      <c r="I18" s="110"/>
      <c r="J18" s="111"/>
      <c r="K18" s="112"/>
      <c r="L18" s="113" t="s">
        <v>162</v>
      </c>
    </row>
    <row r="19" spans="1:12" s="14" customFormat="1" ht="13.5" customHeight="1">
      <c r="A19" s="75"/>
      <c r="B19" s="12"/>
      <c r="C19" s="13"/>
      <c r="D19" s="189" t="s">
        <v>5</v>
      </c>
      <c r="E19" s="189"/>
      <c r="F19" s="188" t="s">
        <v>6</v>
      </c>
      <c r="G19" s="188"/>
      <c r="H19" s="188" t="s">
        <v>7</v>
      </c>
      <c r="I19" s="188"/>
      <c r="J19" s="188" t="s">
        <v>6</v>
      </c>
      <c r="K19" s="188"/>
      <c r="L19" s="188"/>
    </row>
    <row r="20" spans="1:12" s="14" customFormat="1" ht="13.5" customHeight="1">
      <c r="A20" s="76"/>
      <c r="B20" s="15"/>
      <c r="C20" s="16" t="s">
        <v>8</v>
      </c>
      <c r="D20" s="187" t="s">
        <v>119</v>
      </c>
      <c r="E20" s="187"/>
      <c r="F20" s="187" t="s">
        <v>145</v>
      </c>
      <c r="G20" s="187"/>
      <c r="H20" s="187" t="s">
        <v>145</v>
      </c>
      <c r="I20" s="187"/>
      <c r="J20" s="187" t="s">
        <v>151</v>
      </c>
      <c r="K20" s="187"/>
      <c r="L20" s="187"/>
    </row>
    <row r="21" spans="1:12" s="14" customFormat="1" ht="13.5" customHeight="1">
      <c r="A21" s="77"/>
      <c r="B21" s="17"/>
      <c r="C21" s="18"/>
      <c r="D21" s="114" t="s">
        <v>9</v>
      </c>
      <c r="E21" s="114" t="s">
        <v>10</v>
      </c>
      <c r="F21" s="114" t="s">
        <v>9</v>
      </c>
      <c r="G21" s="114" t="s">
        <v>10</v>
      </c>
      <c r="H21" s="114" t="s">
        <v>9</v>
      </c>
      <c r="I21" s="114" t="s">
        <v>10</v>
      </c>
      <c r="J21" s="114" t="s">
        <v>9</v>
      </c>
      <c r="K21" s="114" t="s">
        <v>10</v>
      </c>
      <c r="L21" s="114" t="s">
        <v>11</v>
      </c>
    </row>
    <row r="22" spans="1:12" s="14" customFormat="1" ht="13.5" customHeight="1">
      <c r="A22" s="76"/>
      <c r="B22" s="15"/>
      <c r="C22" s="13"/>
      <c r="D22" s="115"/>
      <c r="E22" s="115"/>
      <c r="F22" s="115"/>
      <c r="G22" s="115"/>
      <c r="H22" s="115"/>
      <c r="I22" s="115"/>
      <c r="J22" s="115"/>
      <c r="K22" s="115"/>
      <c r="L22" s="115"/>
    </row>
    <row r="23" spans="3:12" ht="12.75">
      <c r="C23" s="19" t="s">
        <v>12</v>
      </c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78" t="s">
        <v>13</v>
      </c>
      <c r="B24" s="20">
        <v>2225</v>
      </c>
      <c r="C24" s="21" t="s">
        <v>141</v>
      </c>
      <c r="D24" s="90"/>
      <c r="E24" s="90"/>
      <c r="F24" s="90"/>
      <c r="G24" s="90"/>
      <c r="H24" s="90"/>
      <c r="I24" s="90"/>
      <c r="J24" s="90"/>
      <c r="K24" s="90"/>
      <c r="L24" s="90"/>
    </row>
    <row r="25" spans="2:12" ht="12.75">
      <c r="B25" s="22" t="s">
        <v>100</v>
      </c>
      <c r="C25" s="6" t="s">
        <v>98</v>
      </c>
      <c r="D25" s="90"/>
      <c r="E25" s="90"/>
      <c r="F25" s="90"/>
      <c r="G25" s="90"/>
      <c r="H25" s="90"/>
      <c r="I25" s="90"/>
      <c r="J25" s="90"/>
      <c r="K25" s="90"/>
      <c r="L25" s="90"/>
    </row>
    <row r="26" spans="2:12" ht="12.75">
      <c r="B26" s="23" t="s">
        <v>101</v>
      </c>
      <c r="C26" s="19" t="s">
        <v>136</v>
      </c>
      <c r="D26" s="90"/>
      <c r="E26" s="90"/>
      <c r="F26" s="90"/>
      <c r="G26" s="90"/>
      <c r="H26" s="90"/>
      <c r="I26" s="90"/>
      <c r="J26" s="90"/>
      <c r="K26" s="90"/>
      <c r="L26" s="90"/>
    </row>
    <row r="27" spans="2:12" ht="25.5">
      <c r="B27" s="22" t="s">
        <v>41</v>
      </c>
      <c r="C27" s="6" t="s">
        <v>58</v>
      </c>
      <c r="D27" s="130">
        <v>0</v>
      </c>
      <c r="E27" s="117">
        <v>4000</v>
      </c>
      <c r="F27" s="130">
        <v>0</v>
      </c>
      <c r="G27" s="158">
        <v>4000</v>
      </c>
      <c r="H27" s="130">
        <v>0</v>
      </c>
      <c r="I27" s="117">
        <v>4000</v>
      </c>
      <c r="J27" s="130">
        <v>0</v>
      </c>
      <c r="K27" s="158">
        <v>4000</v>
      </c>
      <c r="L27" s="117">
        <f>SUM(J27:K27)</f>
        <v>4000</v>
      </c>
    </row>
    <row r="28" spans="1:12" ht="12.75">
      <c r="A28" s="79" t="s">
        <v>11</v>
      </c>
      <c r="B28" s="23" t="s">
        <v>101</v>
      </c>
      <c r="C28" s="19" t="s">
        <v>136</v>
      </c>
      <c r="D28" s="134">
        <f aca="true" t="shared" si="0" ref="D28:L28">D27</f>
        <v>0</v>
      </c>
      <c r="E28" s="135">
        <f t="shared" si="0"/>
        <v>4000</v>
      </c>
      <c r="F28" s="134">
        <f t="shared" si="0"/>
        <v>0</v>
      </c>
      <c r="G28" s="136">
        <f t="shared" si="0"/>
        <v>4000</v>
      </c>
      <c r="H28" s="134">
        <f t="shared" si="0"/>
        <v>0</v>
      </c>
      <c r="I28" s="135">
        <f t="shared" si="0"/>
        <v>4000</v>
      </c>
      <c r="J28" s="134">
        <f t="shared" si="0"/>
        <v>0</v>
      </c>
      <c r="K28" s="136">
        <f t="shared" si="0"/>
        <v>4000</v>
      </c>
      <c r="L28" s="135">
        <f t="shared" si="0"/>
        <v>4000</v>
      </c>
    </row>
    <row r="29" spans="2:12" ht="13.5" customHeight="1">
      <c r="B29" s="22"/>
      <c r="C29" s="6"/>
      <c r="F29" s="90"/>
      <c r="G29" s="90"/>
      <c r="H29" s="90"/>
      <c r="I29" s="90"/>
      <c r="J29" s="90"/>
      <c r="K29" s="90"/>
      <c r="L29" s="90"/>
    </row>
    <row r="30" spans="2:12" ht="12.75">
      <c r="B30" s="23" t="s">
        <v>102</v>
      </c>
      <c r="C30" s="19" t="s">
        <v>99</v>
      </c>
      <c r="D30" s="90"/>
      <c r="E30" s="90"/>
      <c r="F30" s="90"/>
      <c r="G30" s="90"/>
      <c r="H30" s="90"/>
      <c r="I30" s="90"/>
      <c r="J30" s="90"/>
      <c r="K30" s="90"/>
      <c r="L30" s="90"/>
    </row>
    <row r="31" spans="2:12" ht="12.75">
      <c r="B31" s="23" t="s">
        <v>103</v>
      </c>
      <c r="C31" s="19" t="s">
        <v>136</v>
      </c>
      <c r="D31" s="90"/>
      <c r="E31" s="90"/>
      <c r="F31" s="90"/>
      <c r="G31" s="90"/>
      <c r="H31" s="90"/>
      <c r="I31" s="90"/>
      <c r="J31" s="90"/>
      <c r="K31" s="90"/>
      <c r="L31" s="90"/>
    </row>
    <row r="32" spans="2:12" ht="25.5">
      <c r="B32" s="22" t="s">
        <v>41</v>
      </c>
      <c r="C32" s="6" t="s">
        <v>58</v>
      </c>
      <c r="D32" s="130">
        <v>0</v>
      </c>
      <c r="E32" s="117">
        <v>16480</v>
      </c>
      <c r="F32" s="130">
        <v>0</v>
      </c>
      <c r="G32" s="158">
        <v>16480</v>
      </c>
      <c r="H32" s="130">
        <v>0</v>
      </c>
      <c r="I32" s="117">
        <v>16480</v>
      </c>
      <c r="J32" s="130">
        <v>0</v>
      </c>
      <c r="K32" s="158">
        <v>16480</v>
      </c>
      <c r="L32" s="117">
        <f>SUM(J32:K32)</f>
        <v>16480</v>
      </c>
    </row>
    <row r="33" spans="1:12" ht="12.75">
      <c r="A33" s="79" t="s">
        <v>11</v>
      </c>
      <c r="B33" s="23" t="s">
        <v>103</v>
      </c>
      <c r="C33" s="19" t="s">
        <v>136</v>
      </c>
      <c r="D33" s="134">
        <f aca="true" t="shared" si="1" ref="D33:I33">D32</f>
        <v>0</v>
      </c>
      <c r="E33" s="135">
        <f t="shared" si="1"/>
        <v>16480</v>
      </c>
      <c r="F33" s="134">
        <f t="shared" si="1"/>
        <v>0</v>
      </c>
      <c r="G33" s="136">
        <f t="shared" si="1"/>
        <v>16480</v>
      </c>
      <c r="H33" s="134">
        <f t="shared" si="1"/>
        <v>0</v>
      </c>
      <c r="I33" s="136">
        <f t="shared" si="1"/>
        <v>16480</v>
      </c>
      <c r="J33" s="134">
        <f>J32</f>
        <v>0</v>
      </c>
      <c r="K33" s="136">
        <f>K32</f>
        <v>16480</v>
      </c>
      <c r="L33" s="136">
        <f>L32</f>
        <v>16480</v>
      </c>
    </row>
    <row r="34" spans="1:12" ht="38.25">
      <c r="A34" s="80" t="s">
        <v>11</v>
      </c>
      <c r="B34" s="58">
        <v>2225</v>
      </c>
      <c r="C34" s="59" t="s">
        <v>141</v>
      </c>
      <c r="D34" s="134">
        <f aca="true" t="shared" si="2" ref="D34:L34">D33+D28</f>
        <v>0</v>
      </c>
      <c r="E34" s="135">
        <f t="shared" si="2"/>
        <v>20480</v>
      </c>
      <c r="F34" s="134">
        <f t="shared" si="2"/>
        <v>0</v>
      </c>
      <c r="G34" s="136">
        <f t="shared" si="2"/>
        <v>20480</v>
      </c>
      <c r="H34" s="134">
        <f t="shared" si="2"/>
        <v>0</v>
      </c>
      <c r="I34" s="135">
        <f t="shared" si="2"/>
        <v>20480</v>
      </c>
      <c r="J34" s="134">
        <f t="shared" si="2"/>
        <v>0</v>
      </c>
      <c r="K34" s="136">
        <f t="shared" si="2"/>
        <v>20480</v>
      </c>
      <c r="L34" s="135">
        <f t="shared" si="2"/>
        <v>20480</v>
      </c>
    </row>
    <row r="35" spans="1:12" ht="0.75" customHeight="1">
      <c r="A35" s="82"/>
      <c r="B35" s="43"/>
      <c r="C35" s="145"/>
      <c r="D35" s="143"/>
      <c r="E35" s="143"/>
      <c r="F35" s="143"/>
      <c r="G35" s="143"/>
      <c r="H35" s="143"/>
      <c r="I35" s="143"/>
      <c r="J35" s="143"/>
      <c r="K35" s="143"/>
      <c r="L35" s="143"/>
    </row>
    <row r="36" spans="1:12" ht="25.5">
      <c r="A36" s="146" t="s">
        <v>13</v>
      </c>
      <c r="B36" s="147">
        <v>2408</v>
      </c>
      <c r="C36" s="148" t="s">
        <v>113</v>
      </c>
      <c r="D36" s="149"/>
      <c r="E36" s="149"/>
      <c r="F36" s="149"/>
      <c r="G36" s="149"/>
      <c r="H36" s="149"/>
      <c r="I36" s="149"/>
      <c r="J36" s="149"/>
      <c r="K36" s="149"/>
      <c r="L36" s="149"/>
    </row>
    <row r="37" spans="2:7" ht="12.75">
      <c r="B37" s="11">
        <v>1</v>
      </c>
      <c r="C37" s="26" t="s">
        <v>65</v>
      </c>
      <c r="F37" s="91"/>
      <c r="G37" s="91"/>
    </row>
    <row r="38" spans="2:7" ht="12.75">
      <c r="B38" s="47">
        <v>1.001</v>
      </c>
      <c r="C38" s="27" t="s">
        <v>14</v>
      </c>
      <c r="F38" s="91"/>
      <c r="G38" s="91"/>
    </row>
    <row r="39" spans="2:12" ht="12.75">
      <c r="B39" s="48">
        <v>0.44</v>
      </c>
      <c r="C39" s="26" t="s">
        <v>15</v>
      </c>
      <c r="D39" s="92"/>
      <c r="E39" s="92"/>
      <c r="F39" s="92"/>
      <c r="G39" s="92"/>
      <c r="H39" s="92"/>
      <c r="I39" s="92"/>
      <c r="J39" s="92"/>
      <c r="K39" s="92"/>
      <c r="L39" s="92"/>
    </row>
    <row r="40" spans="2:12" ht="25.5">
      <c r="B40" s="28" t="s">
        <v>16</v>
      </c>
      <c r="C40" s="26" t="s">
        <v>17</v>
      </c>
      <c r="D40" s="116">
        <v>2348</v>
      </c>
      <c r="E40" s="119">
        <v>20393</v>
      </c>
      <c r="F40" s="159">
        <v>546</v>
      </c>
      <c r="G40" s="160">
        <v>17245</v>
      </c>
      <c r="H40" s="116">
        <v>1318</v>
      </c>
      <c r="I40" s="119">
        <v>19665</v>
      </c>
      <c r="J40" s="116">
        <v>672</v>
      </c>
      <c r="K40" s="119">
        <v>21705</v>
      </c>
      <c r="L40" s="119">
        <f>SUM(J40:K40)</f>
        <v>22377</v>
      </c>
    </row>
    <row r="41" spans="2:12" ht="25.5">
      <c r="B41" s="28" t="s">
        <v>18</v>
      </c>
      <c r="C41" s="26" t="s">
        <v>19</v>
      </c>
      <c r="D41" s="118">
        <v>141</v>
      </c>
      <c r="E41" s="117">
        <v>75</v>
      </c>
      <c r="F41" s="137">
        <v>0</v>
      </c>
      <c r="G41" s="160">
        <v>73</v>
      </c>
      <c r="H41" s="116">
        <v>200</v>
      </c>
      <c r="I41" s="119">
        <v>73</v>
      </c>
      <c r="J41" s="116">
        <v>275</v>
      </c>
      <c r="K41" s="119">
        <v>73</v>
      </c>
      <c r="L41" s="119">
        <f>SUM(J41:K41)</f>
        <v>348</v>
      </c>
    </row>
    <row r="42" spans="2:12" ht="25.5">
      <c r="B42" s="28" t="s">
        <v>20</v>
      </c>
      <c r="C42" s="25" t="s">
        <v>21</v>
      </c>
      <c r="D42" s="116">
        <v>194</v>
      </c>
      <c r="E42" s="119">
        <v>1172</v>
      </c>
      <c r="F42" s="137">
        <v>0</v>
      </c>
      <c r="G42" s="160">
        <v>875</v>
      </c>
      <c r="H42" s="116">
        <v>285</v>
      </c>
      <c r="I42" s="119">
        <v>875</v>
      </c>
      <c r="J42" s="116">
        <v>382</v>
      </c>
      <c r="K42" s="119">
        <v>1050</v>
      </c>
      <c r="L42" s="119">
        <f>SUM(J42:K42)</f>
        <v>1432</v>
      </c>
    </row>
    <row r="43" spans="2:12" ht="25.5">
      <c r="B43" s="4" t="s">
        <v>22</v>
      </c>
      <c r="C43" s="26" t="s">
        <v>23</v>
      </c>
      <c r="D43" s="137">
        <v>0</v>
      </c>
      <c r="E43" s="137">
        <v>0</v>
      </c>
      <c r="F43" s="137">
        <v>0</v>
      </c>
      <c r="G43" s="160">
        <v>100</v>
      </c>
      <c r="H43" s="137">
        <v>0</v>
      </c>
      <c r="I43" s="119">
        <v>100</v>
      </c>
      <c r="J43" s="137">
        <v>0</v>
      </c>
      <c r="K43" s="119">
        <v>100</v>
      </c>
      <c r="L43" s="119">
        <f>SUM(J43:K43)</f>
        <v>100</v>
      </c>
    </row>
    <row r="44" spans="2:12" ht="25.5">
      <c r="B44" s="4" t="s">
        <v>123</v>
      </c>
      <c r="C44" s="76" t="s">
        <v>164</v>
      </c>
      <c r="D44" s="137">
        <v>0</v>
      </c>
      <c r="E44" s="137">
        <v>0</v>
      </c>
      <c r="F44" s="137">
        <v>0</v>
      </c>
      <c r="G44" s="119">
        <v>5000</v>
      </c>
      <c r="H44" s="137">
        <v>0</v>
      </c>
      <c r="I44" s="119">
        <v>5000</v>
      </c>
      <c r="J44" s="137">
        <v>0</v>
      </c>
      <c r="K44" s="132">
        <v>0</v>
      </c>
      <c r="L44" s="132">
        <f>SUM(J44:K44)</f>
        <v>0</v>
      </c>
    </row>
    <row r="45" spans="1:12" ht="12.75">
      <c r="A45" s="73" t="s">
        <v>11</v>
      </c>
      <c r="B45" s="48">
        <v>0.44</v>
      </c>
      <c r="C45" s="26" t="s">
        <v>15</v>
      </c>
      <c r="D45" s="135">
        <f aca="true" t="shared" si="3" ref="D45:L45">SUM(D40:D44)</f>
        <v>2683</v>
      </c>
      <c r="E45" s="135">
        <f t="shared" si="3"/>
        <v>21640</v>
      </c>
      <c r="F45" s="136">
        <f t="shared" si="3"/>
        <v>546</v>
      </c>
      <c r="G45" s="136">
        <f t="shared" si="3"/>
        <v>23293</v>
      </c>
      <c r="H45" s="135">
        <f t="shared" si="3"/>
        <v>1803</v>
      </c>
      <c r="I45" s="135">
        <f t="shared" si="3"/>
        <v>25713</v>
      </c>
      <c r="J45" s="135">
        <f t="shared" si="3"/>
        <v>1329</v>
      </c>
      <c r="K45" s="135">
        <f t="shared" si="3"/>
        <v>22928</v>
      </c>
      <c r="L45" s="135">
        <f t="shared" si="3"/>
        <v>24257</v>
      </c>
    </row>
    <row r="46" spans="2:12" ht="9.75" customHeight="1">
      <c r="B46" s="48"/>
      <c r="C46" s="26"/>
      <c r="D46" s="90"/>
      <c r="E46" s="90"/>
      <c r="F46" s="90"/>
      <c r="G46" s="90"/>
      <c r="H46" s="90"/>
      <c r="I46" s="90"/>
      <c r="J46" s="90"/>
      <c r="K46" s="90"/>
      <c r="L46" s="90"/>
    </row>
    <row r="47" spans="2:12" ht="12.75">
      <c r="B47" s="48">
        <v>0.45</v>
      </c>
      <c r="C47" s="26" t="s">
        <v>73</v>
      </c>
      <c r="D47" s="90"/>
      <c r="E47" s="90"/>
      <c r="F47" s="90"/>
      <c r="G47" s="90"/>
      <c r="H47" s="90"/>
      <c r="I47" s="90"/>
      <c r="J47" s="90"/>
      <c r="K47" s="90"/>
      <c r="L47" s="90"/>
    </row>
    <row r="48" spans="2:12" ht="25.5">
      <c r="B48" s="28" t="s">
        <v>74</v>
      </c>
      <c r="C48" s="25" t="s">
        <v>17</v>
      </c>
      <c r="D48" s="117">
        <v>153</v>
      </c>
      <c r="E48" s="117">
        <v>8280</v>
      </c>
      <c r="F48" s="158">
        <v>292</v>
      </c>
      <c r="G48" s="158">
        <v>6528</v>
      </c>
      <c r="H48" s="117">
        <v>292</v>
      </c>
      <c r="I48" s="117">
        <v>7540</v>
      </c>
      <c r="J48" s="117">
        <v>300</v>
      </c>
      <c r="K48" s="117">
        <v>7341</v>
      </c>
      <c r="L48" s="117">
        <f>SUM(J48:K48)</f>
        <v>7641</v>
      </c>
    </row>
    <row r="49" spans="2:12" ht="25.5">
      <c r="B49" s="28" t="s">
        <v>75</v>
      </c>
      <c r="C49" s="26" t="s">
        <v>19</v>
      </c>
      <c r="D49" s="117">
        <v>69</v>
      </c>
      <c r="E49" s="117">
        <v>33</v>
      </c>
      <c r="F49" s="130">
        <v>0</v>
      </c>
      <c r="G49" s="158">
        <v>32</v>
      </c>
      <c r="H49" s="130">
        <v>0</v>
      </c>
      <c r="I49" s="117">
        <v>32</v>
      </c>
      <c r="J49" s="117">
        <v>10</v>
      </c>
      <c r="K49" s="117">
        <v>32</v>
      </c>
      <c r="L49" s="117">
        <f>SUM(J49:K49)</f>
        <v>42</v>
      </c>
    </row>
    <row r="50" spans="2:12" ht="25.5">
      <c r="B50" s="28" t="s">
        <v>76</v>
      </c>
      <c r="C50" s="26" t="s">
        <v>21</v>
      </c>
      <c r="D50" s="117">
        <v>256</v>
      </c>
      <c r="E50" s="117">
        <v>222</v>
      </c>
      <c r="F50" s="130">
        <v>0</v>
      </c>
      <c r="G50" s="158">
        <v>146</v>
      </c>
      <c r="H50" s="117">
        <v>148</v>
      </c>
      <c r="I50" s="117">
        <v>146</v>
      </c>
      <c r="J50" s="117">
        <v>70</v>
      </c>
      <c r="K50" s="117">
        <v>250</v>
      </c>
      <c r="L50" s="117">
        <f>SUM(J50:K50)</f>
        <v>320</v>
      </c>
    </row>
    <row r="51" spans="2:12" ht="25.5">
      <c r="B51" s="28" t="s">
        <v>77</v>
      </c>
      <c r="C51" s="26" t="s">
        <v>23</v>
      </c>
      <c r="D51" s="117">
        <v>37</v>
      </c>
      <c r="E51" s="117">
        <v>41</v>
      </c>
      <c r="F51" s="130">
        <v>0</v>
      </c>
      <c r="G51" s="158">
        <v>110</v>
      </c>
      <c r="H51" s="130">
        <v>0</v>
      </c>
      <c r="I51" s="117">
        <v>110</v>
      </c>
      <c r="J51" s="130">
        <v>0</v>
      </c>
      <c r="K51" s="117">
        <v>110</v>
      </c>
      <c r="L51" s="117">
        <f>SUM(J51:K51)</f>
        <v>110</v>
      </c>
    </row>
    <row r="52" spans="1:12" ht="12.75">
      <c r="A52" s="72" t="s">
        <v>11</v>
      </c>
      <c r="B52" s="49">
        <v>0.45</v>
      </c>
      <c r="C52" s="26" t="s">
        <v>73</v>
      </c>
      <c r="D52" s="135">
        <f aca="true" t="shared" si="4" ref="D52:L52">SUM(D48:D51)</f>
        <v>515</v>
      </c>
      <c r="E52" s="135">
        <f t="shared" si="4"/>
        <v>8576</v>
      </c>
      <c r="F52" s="136">
        <f t="shared" si="4"/>
        <v>292</v>
      </c>
      <c r="G52" s="136">
        <f t="shared" si="4"/>
        <v>6816</v>
      </c>
      <c r="H52" s="135">
        <f t="shared" si="4"/>
        <v>440</v>
      </c>
      <c r="I52" s="135">
        <f t="shared" si="4"/>
        <v>7828</v>
      </c>
      <c r="J52" s="135">
        <f t="shared" si="4"/>
        <v>380</v>
      </c>
      <c r="K52" s="135">
        <f t="shared" si="4"/>
        <v>7733</v>
      </c>
      <c r="L52" s="135">
        <f t="shared" si="4"/>
        <v>8113</v>
      </c>
    </row>
    <row r="53" spans="1:12" ht="9.75" customHeight="1">
      <c r="A53" s="72"/>
      <c r="B53" s="49"/>
      <c r="C53" s="25"/>
      <c r="D53" s="90"/>
      <c r="E53" s="90"/>
      <c r="F53" s="90"/>
      <c r="G53" s="90"/>
      <c r="H53" s="90"/>
      <c r="I53" s="90"/>
      <c r="J53" s="90"/>
      <c r="K53" s="90"/>
      <c r="L53" s="90"/>
    </row>
    <row r="54" spans="2:12" ht="12.75">
      <c r="B54" s="48">
        <v>0.46</v>
      </c>
      <c r="C54" s="26" t="s">
        <v>24</v>
      </c>
      <c r="D54" s="92"/>
      <c r="E54" s="93"/>
      <c r="F54" s="92"/>
      <c r="G54" s="93"/>
      <c r="H54" s="92"/>
      <c r="I54" s="93"/>
      <c r="J54" s="92"/>
      <c r="K54" s="93"/>
      <c r="L54" s="93"/>
    </row>
    <row r="55" spans="2:12" ht="25.5">
      <c r="B55" s="28" t="s">
        <v>25</v>
      </c>
      <c r="C55" s="25" t="s">
        <v>17</v>
      </c>
      <c r="D55" s="116">
        <v>290</v>
      </c>
      <c r="E55" s="116">
        <v>5984</v>
      </c>
      <c r="F55" s="159">
        <v>446</v>
      </c>
      <c r="G55" s="160">
        <v>5113</v>
      </c>
      <c r="H55" s="116">
        <v>491</v>
      </c>
      <c r="I55" s="119">
        <v>5276</v>
      </c>
      <c r="J55" s="116">
        <v>300</v>
      </c>
      <c r="K55" s="119">
        <v>5200</v>
      </c>
      <c r="L55" s="119">
        <f>SUM(J55:K55)</f>
        <v>5500</v>
      </c>
    </row>
    <row r="56" spans="2:12" ht="25.5">
      <c r="B56" s="28" t="s">
        <v>27</v>
      </c>
      <c r="C56" s="26" t="s">
        <v>19</v>
      </c>
      <c r="D56" s="116">
        <v>54</v>
      </c>
      <c r="E56" s="116">
        <v>41</v>
      </c>
      <c r="F56" s="137">
        <v>0</v>
      </c>
      <c r="G56" s="160">
        <v>37</v>
      </c>
      <c r="H56" s="137">
        <v>0</v>
      </c>
      <c r="I56" s="119">
        <v>37</v>
      </c>
      <c r="J56" s="116">
        <v>10</v>
      </c>
      <c r="K56" s="119">
        <v>37</v>
      </c>
      <c r="L56" s="119">
        <f>SUM(J56:K56)</f>
        <v>47</v>
      </c>
    </row>
    <row r="57" spans="2:12" ht="25.5">
      <c r="B57" s="28" t="s">
        <v>28</v>
      </c>
      <c r="C57" s="26" t="s">
        <v>21</v>
      </c>
      <c r="D57" s="116">
        <v>85</v>
      </c>
      <c r="E57" s="116">
        <v>227</v>
      </c>
      <c r="F57" s="137">
        <v>0</v>
      </c>
      <c r="G57" s="160">
        <v>219</v>
      </c>
      <c r="H57" s="116">
        <v>100</v>
      </c>
      <c r="I57" s="119">
        <v>219</v>
      </c>
      <c r="J57" s="116">
        <v>70</v>
      </c>
      <c r="K57" s="119">
        <v>250</v>
      </c>
      <c r="L57" s="119">
        <f>SUM(J57:K57)</f>
        <v>320</v>
      </c>
    </row>
    <row r="58" spans="2:12" ht="25.5">
      <c r="B58" s="28" t="s">
        <v>29</v>
      </c>
      <c r="C58" s="26" t="s">
        <v>23</v>
      </c>
      <c r="D58" s="116">
        <v>68</v>
      </c>
      <c r="E58" s="116">
        <v>258</v>
      </c>
      <c r="F58" s="137">
        <v>0</v>
      </c>
      <c r="G58" s="160">
        <v>260</v>
      </c>
      <c r="H58" s="137">
        <v>0</v>
      </c>
      <c r="I58" s="119">
        <v>260</v>
      </c>
      <c r="J58" s="137">
        <v>0</v>
      </c>
      <c r="K58" s="119">
        <v>260</v>
      </c>
      <c r="L58" s="119">
        <f>SUM(J58:K58)</f>
        <v>260</v>
      </c>
    </row>
    <row r="59" spans="1:12" ht="12.75">
      <c r="A59" s="72" t="s">
        <v>11</v>
      </c>
      <c r="B59" s="49">
        <v>0.46</v>
      </c>
      <c r="C59" s="25" t="s">
        <v>24</v>
      </c>
      <c r="D59" s="135">
        <f aca="true" t="shared" si="5" ref="D59:L59">SUM(D55:D58)</f>
        <v>497</v>
      </c>
      <c r="E59" s="135">
        <f t="shared" si="5"/>
        <v>6510</v>
      </c>
      <c r="F59" s="136">
        <f t="shared" si="5"/>
        <v>446</v>
      </c>
      <c r="G59" s="136">
        <f t="shared" si="5"/>
        <v>5629</v>
      </c>
      <c r="H59" s="135">
        <f t="shared" si="5"/>
        <v>591</v>
      </c>
      <c r="I59" s="135">
        <f t="shared" si="5"/>
        <v>5792</v>
      </c>
      <c r="J59" s="135">
        <f t="shared" si="5"/>
        <v>380</v>
      </c>
      <c r="K59" s="135">
        <f t="shared" si="5"/>
        <v>5747</v>
      </c>
      <c r="L59" s="135">
        <f t="shared" si="5"/>
        <v>6127</v>
      </c>
    </row>
    <row r="60" spans="1:12" ht="9.75" customHeight="1">
      <c r="A60" s="72"/>
      <c r="B60" s="48"/>
      <c r="C60" s="26"/>
      <c r="D60" s="90"/>
      <c r="E60" s="90"/>
      <c r="F60" s="90"/>
      <c r="G60" s="90"/>
      <c r="H60" s="90"/>
      <c r="I60" s="90"/>
      <c r="J60" s="90"/>
      <c r="K60" s="90"/>
      <c r="L60" s="90"/>
    </row>
    <row r="61" spans="2:12" ht="12.75">
      <c r="B61" s="48">
        <v>0.47</v>
      </c>
      <c r="C61" s="26" t="s">
        <v>82</v>
      </c>
      <c r="D61" s="90"/>
      <c r="E61" s="90"/>
      <c r="F61" s="90"/>
      <c r="G61" s="90"/>
      <c r="H61" s="90"/>
      <c r="I61" s="90"/>
      <c r="J61" s="90"/>
      <c r="K61" s="90"/>
      <c r="L61" s="90"/>
    </row>
    <row r="62" spans="2:12" ht="25.5">
      <c r="B62" s="28" t="s">
        <v>78</v>
      </c>
      <c r="C62" s="25" t="s">
        <v>17</v>
      </c>
      <c r="D62" s="117">
        <v>159</v>
      </c>
      <c r="E62" s="117">
        <v>1872</v>
      </c>
      <c r="F62" s="158">
        <v>217</v>
      </c>
      <c r="G62" s="158">
        <v>1586</v>
      </c>
      <c r="H62" s="117">
        <v>266</v>
      </c>
      <c r="I62" s="117">
        <v>1693</v>
      </c>
      <c r="J62" s="117">
        <v>100</v>
      </c>
      <c r="K62" s="117">
        <v>2757</v>
      </c>
      <c r="L62" s="117">
        <f>SUM(J62:K62)</f>
        <v>2857</v>
      </c>
    </row>
    <row r="63" spans="2:12" ht="25.5">
      <c r="B63" s="28" t="s">
        <v>79</v>
      </c>
      <c r="C63" s="26" t="s">
        <v>19</v>
      </c>
      <c r="D63" s="117">
        <v>27</v>
      </c>
      <c r="E63" s="117">
        <v>25</v>
      </c>
      <c r="F63" s="130">
        <v>0</v>
      </c>
      <c r="G63" s="158">
        <v>29</v>
      </c>
      <c r="H63" s="130">
        <v>0</v>
      </c>
      <c r="I63" s="117">
        <v>29</v>
      </c>
      <c r="J63" s="117">
        <v>5</v>
      </c>
      <c r="K63" s="117">
        <v>29</v>
      </c>
      <c r="L63" s="117">
        <f>SUM(J63:K63)</f>
        <v>34</v>
      </c>
    </row>
    <row r="64" spans="2:12" ht="25.5">
      <c r="B64" s="28" t="s">
        <v>80</v>
      </c>
      <c r="C64" s="26" t="s">
        <v>21</v>
      </c>
      <c r="D64" s="117">
        <v>236</v>
      </c>
      <c r="E64" s="117">
        <v>108</v>
      </c>
      <c r="F64" s="130">
        <v>0</v>
      </c>
      <c r="G64" s="158">
        <v>61</v>
      </c>
      <c r="H64" s="117">
        <v>100</v>
      </c>
      <c r="I64" s="117">
        <v>61</v>
      </c>
      <c r="J64" s="117">
        <v>30</v>
      </c>
      <c r="K64" s="117">
        <v>108</v>
      </c>
      <c r="L64" s="117">
        <f>SUM(J64:K64)</f>
        <v>138</v>
      </c>
    </row>
    <row r="65" spans="2:12" ht="25.5">
      <c r="B65" s="28" t="s">
        <v>81</v>
      </c>
      <c r="C65" s="26" t="s">
        <v>23</v>
      </c>
      <c r="D65" s="117">
        <v>16</v>
      </c>
      <c r="E65" s="117">
        <v>11</v>
      </c>
      <c r="F65" s="130">
        <v>0</v>
      </c>
      <c r="G65" s="158">
        <v>52</v>
      </c>
      <c r="H65" s="130">
        <v>0</v>
      </c>
      <c r="I65" s="117">
        <v>52</v>
      </c>
      <c r="J65" s="130">
        <v>0</v>
      </c>
      <c r="K65" s="117">
        <v>52</v>
      </c>
      <c r="L65" s="117">
        <f>SUM(J65:K65)</f>
        <v>52</v>
      </c>
    </row>
    <row r="66" spans="1:12" ht="12.75">
      <c r="A66" s="72" t="s">
        <v>11</v>
      </c>
      <c r="B66" s="49">
        <v>0.47</v>
      </c>
      <c r="C66" s="26" t="s">
        <v>82</v>
      </c>
      <c r="D66" s="135">
        <f aca="true" t="shared" si="6" ref="D66:L66">SUM(D62:D65)</f>
        <v>438</v>
      </c>
      <c r="E66" s="135">
        <f t="shared" si="6"/>
        <v>2016</v>
      </c>
      <c r="F66" s="136">
        <f t="shared" si="6"/>
        <v>217</v>
      </c>
      <c r="G66" s="136">
        <f t="shared" si="6"/>
        <v>1728</v>
      </c>
      <c r="H66" s="135">
        <f t="shared" si="6"/>
        <v>366</v>
      </c>
      <c r="I66" s="135">
        <f t="shared" si="6"/>
        <v>1835</v>
      </c>
      <c r="J66" s="135">
        <f t="shared" si="6"/>
        <v>135</v>
      </c>
      <c r="K66" s="135">
        <f t="shared" si="6"/>
        <v>2946</v>
      </c>
      <c r="L66" s="135">
        <f t="shared" si="6"/>
        <v>3081</v>
      </c>
    </row>
    <row r="67" spans="1:12" ht="9.75" customHeight="1">
      <c r="A67" s="72"/>
      <c r="B67" s="49"/>
      <c r="C67" s="25"/>
      <c r="D67" s="90"/>
      <c r="E67" s="90"/>
      <c r="F67" s="90"/>
      <c r="G67" s="90"/>
      <c r="H67" s="90"/>
      <c r="I67" s="90"/>
      <c r="J67" s="90"/>
      <c r="K67" s="90"/>
      <c r="L67" s="90"/>
    </row>
    <row r="68" spans="2:12" ht="12.75">
      <c r="B68" s="49">
        <v>0.48</v>
      </c>
      <c r="C68" s="25" t="s">
        <v>30</v>
      </c>
      <c r="D68" s="92"/>
      <c r="E68" s="93"/>
      <c r="F68" s="92"/>
      <c r="G68" s="93"/>
      <c r="H68" s="92"/>
      <c r="I68" s="93"/>
      <c r="J68" s="92"/>
      <c r="K68" s="93"/>
      <c r="L68" s="93"/>
    </row>
    <row r="69" spans="1:12" ht="25.5">
      <c r="A69" s="72"/>
      <c r="B69" s="29" t="s">
        <v>31</v>
      </c>
      <c r="C69" s="25" t="s">
        <v>17</v>
      </c>
      <c r="D69" s="118">
        <v>435</v>
      </c>
      <c r="E69" s="118">
        <v>8109</v>
      </c>
      <c r="F69" s="161">
        <v>176</v>
      </c>
      <c r="G69" s="158">
        <v>7403</v>
      </c>
      <c r="H69" s="118">
        <v>229</v>
      </c>
      <c r="I69" s="117">
        <v>8137</v>
      </c>
      <c r="J69" s="118">
        <v>140</v>
      </c>
      <c r="K69" s="117">
        <v>8394</v>
      </c>
      <c r="L69" s="117">
        <f>SUM(J69:K69)</f>
        <v>8534</v>
      </c>
    </row>
    <row r="70" spans="1:12" ht="25.5">
      <c r="A70" s="81"/>
      <c r="B70" s="69" t="s">
        <v>32</v>
      </c>
      <c r="C70" s="70" t="s">
        <v>19</v>
      </c>
      <c r="D70" s="162">
        <v>70</v>
      </c>
      <c r="E70" s="162">
        <v>37</v>
      </c>
      <c r="F70" s="138">
        <v>0</v>
      </c>
      <c r="G70" s="163">
        <v>37</v>
      </c>
      <c r="H70" s="138">
        <v>0</v>
      </c>
      <c r="I70" s="128">
        <v>37</v>
      </c>
      <c r="J70" s="162">
        <v>10</v>
      </c>
      <c r="K70" s="128">
        <v>37</v>
      </c>
      <c r="L70" s="128">
        <f>SUM(J70:K70)</f>
        <v>47</v>
      </c>
    </row>
    <row r="71" spans="1:12" ht="25.5">
      <c r="A71" s="146"/>
      <c r="B71" s="150" t="s">
        <v>33</v>
      </c>
      <c r="C71" s="151" t="s">
        <v>21</v>
      </c>
      <c r="D71" s="164">
        <v>170</v>
      </c>
      <c r="E71" s="164">
        <v>213</v>
      </c>
      <c r="F71" s="152">
        <v>0</v>
      </c>
      <c r="G71" s="165">
        <v>102</v>
      </c>
      <c r="H71" s="164">
        <v>100</v>
      </c>
      <c r="I71" s="139">
        <v>102</v>
      </c>
      <c r="J71" s="164">
        <v>70</v>
      </c>
      <c r="K71" s="139">
        <v>150</v>
      </c>
      <c r="L71" s="139">
        <f>SUM(J71:K71)</f>
        <v>220</v>
      </c>
    </row>
    <row r="72" spans="1:12" ht="25.5">
      <c r="A72" s="72"/>
      <c r="B72" s="29" t="s">
        <v>34</v>
      </c>
      <c r="C72" s="25" t="s">
        <v>23</v>
      </c>
      <c r="D72" s="116">
        <v>82</v>
      </c>
      <c r="E72" s="116">
        <v>183</v>
      </c>
      <c r="F72" s="137">
        <v>0</v>
      </c>
      <c r="G72" s="160">
        <v>290</v>
      </c>
      <c r="H72" s="137">
        <v>0</v>
      </c>
      <c r="I72" s="119">
        <v>290</v>
      </c>
      <c r="J72" s="137">
        <v>0</v>
      </c>
      <c r="K72" s="119">
        <v>290</v>
      </c>
      <c r="L72" s="119">
        <f>SUM(J72:K72)</f>
        <v>290</v>
      </c>
    </row>
    <row r="73" spans="1:12" ht="12.75">
      <c r="A73" s="72" t="s">
        <v>11</v>
      </c>
      <c r="B73" s="49">
        <v>0.48</v>
      </c>
      <c r="C73" s="25" t="s">
        <v>30</v>
      </c>
      <c r="D73" s="135">
        <f aca="true" t="shared" si="7" ref="D73:L73">SUM(D69:D72)</f>
        <v>757</v>
      </c>
      <c r="E73" s="135">
        <f t="shared" si="7"/>
        <v>8542</v>
      </c>
      <c r="F73" s="136">
        <f t="shared" si="7"/>
        <v>176</v>
      </c>
      <c r="G73" s="136">
        <f t="shared" si="7"/>
        <v>7832</v>
      </c>
      <c r="H73" s="135">
        <f t="shared" si="7"/>
        <v>329</v>
      </c>
      <c r="I73" s="135">
        <f t="shared" si="7"/>
        <v>8566</v>
      </c>
      <c r="J73" s="135">
        <f t="shared" si="7"/>
        <v>220</v>
      </c>
      <c r="K73" s="135">
        <f t="shared" si="7"/>
        <v>8871</v>
      </c>
      <c r="L73" s="135">
        <f t="shared" si="7"/>
        <v>9091</v>
      </c>
    </row>
    <row r="74" spans="2:12" ht="9.75" customHeight="1">
      <c r="B74" s="49"/>
      <c r="C74" s="25"/>
      <c r="D74" s="90"/>
      <c r="E74" s="90"/>
      <c r="F74" s="90"/>
      <c r="G74" s="90"/>
      <c r="H74" s="90"/>
      <c r="I74" s="90"/>
      <c r="J74" s="90"/>
      <c r="K74" s="90"/>
      <c r="L74" s="90"/>
    </row>
    <row r="75" spans="1:12" ht="12.75">
      <c r="A75" s="72"/>
      <c r="B75" s="49">
        <v>0.6</v>
      </c>
      <c r="C75" s="25" t="s">
        <v>35</v>
      </c>
      <c r="D75" s="94"/>
      <c r="E75" s="90"/>
      <c r="F75" s="94"/>
      <c r="G75" s="90"/>
      <c r="H75" s="94"/>
      <c r="I75" s="90"/>
      <c r="J75" s="94"/>
      <c r="K75" s="90"/>
      <c r="L75" s="90"/>
    </row>
    <row r="76" spans="1:12" ht="25.5">
      <c r="A76" s="72"/>
      <c r="B76" s="29" t="s">
        <v>36</v>
      </c>
      <c r="C76" s="25" t="s">
        <v>17</v>
      </c>
      <c r="D76" s="131">
        <v>0</v>
      </c>
      <c r="E76" s="118">
        <v>1867</v>
      </c>
      <c r="F76" s="131">
        <v>0</v>
      </c>
      <c r="G76" s="158">
        <v>1864</v>
      </c>
      <c r="H76" s="131">
        <v>0</v>
      </c>
      <c r="I76" s="117">
        <v>1864</v>
      </c>
      <c r="J76" s="131">
        <v>0</v>
      </c>
      <c r="K76" s="117">
        <v>2529</v>
      </c>
      <c r="L76" s="117">
        <f>SUM(J76:K76)</f>
        <v>2529</v>
      </c>
    </row>
    <row r="77" spans="1:12" ht="25.5">
      <c r="A77" s="72"/>
      <c r="B77" s="29" t="s">
        <v>37</v>
      </c>
      <c r="C77" s="25" t="s">
        <v>19</v>
      </c>
      <c r="D77" s="131">
        <v>0</v>
      </c>
      <c r="E77" s="118">
        <v>124</v>
      </c>
      <c r="F77" s="131">
        <v>0</v>
      </c>
      <c r="G77" s="158">
        <v>124</v>
      </c>
      <c r="H77" s="131">
        <v>0</v>
      </c>
      <c r="I77" s="117">
        <v>124</v>
      </c>
      <c r="J77" s="131">
        <v>0</v>
      </c>
      <c r="K77" s="117">
        <v>124</v>
      </c>
      <c r="L77" s="117">
        <f>SUM(J77:K77)</f>
        <v>124</v>
      </c>
    </row>
    <row r="78" spans="1:12" ht="25.5">
      <c r="A78" s="72"/>
      <c r="B78" s="29" t="s">
        <v>38</v>
      </c>
      <c r="C78" s="25" t="s">
        <v>21</v>
      </c>
      <c r="D78" s="118">
        <v>199</v>
      </c>
      <c r="E78" s="118">
        <v>165</v>
      </c>
      <c r="F78" s="131">
        <v>0</v>
      </c>
      <c r="G78" s="158">
        <v>165</v>
      </c>
      <c r="H78" s="131">
        <v>0</v>
      </c>
      <c r="I78" s="117">
        <v>165</v>
      </c>
      <c r="J78" s="118">
        <v>30</v>
      </c>
      <c r="K78" s="117">
        <v>190</v>
      </c>
      <c r="L78" s="117">
        <f>SUM(J78:K78)</f>
        <v>220</v>
      </c>
    </row>
    <row r="79" spans="1:12" ht="25.5">
      <c r="A79" s="72"/>
      <c r="B79" s="29" t="s">
        <v>39</v>
      </c>
      <c r="C79" s="25" t="s">
        <v>72</v>
      </c>
      <c r="D79" s="117">
        <v>300</v>
      </c>
      <c r="E79" s="131">
        <v>0</v>
      </c>
      <c r="F79" s="130">
        <v>0</v>
      </c>
      <c r="G79" s="130">
        <v>0</v>
      </c>
      <c r="H79" s="130">
        <v>0</v>
      </c>
      <c r="I79" s="130">
        <v>0</v>
      </c>
      <c r="J79" s="130">
        <v>0</v>
      </c>
      <c r="K79" s="130">
        <v>0</v>
      </c>
      <c r="L79" s="130">
        <f>SUM(J79:K79)</f>
        <v>0</v>
      </c>
    </row>
    <row r="80" spans="1:12" ht="12.75">
      <c r="A80" s="72" t="s">
        <v>11</v>
      </c>
      <c r="B80" s="49">
        <v>0.6</v>
      </c>
      <c r="C80" s="25" t="s">
        <v>35</v>
      </c>
      <c r="D80" s="139">
        <f aca="true" t="shared" si="8" ref="D80:L80">SUM(D76:D79)</f>
        <v>499</v>
      </c>
      <c r="E80" s="139">
        <f t="shared" si="8"/>
        <v>2156</v>
      </c>
      <c r="F80" s="140">
        <f t="shared" si="8"/>
        <v>0</v>
      </c>
      <c r="G80" s="165">
        <f t="shared" si="8"/>
        <v>2153</v>
      </c>
      <c r="H80" s="140">
        <f t="shared" si="8"/>
        <v>0</v>
      </c>
      <c r="I80" s="139">
        <f t="shared" si="8"/>
        <v>2153</v>
      </c>
      <c r="J80" s="139">
        <f t="shared" si="8"/>
        <v>30</v>
      </c>
      <c r="K80" s="139">
        <f t="shared" si="8"/>
        <v>2843</v>
      </c>
      <c r="L80" s="139">
        <f t="shared" si="8"/>
        <v>2873</v>
      </c>
    </row>
    <row r="81" spans="1:12" ht="12.75">
      <c r="A81" s="72" t="s">
        <v>11</v>
      </c>
      <c r="B81" s="50">
        <v>1.001</v>
      </c>
      <c r="C81" s="30" t="s">
        <v>14</v>
      </c>
      <c r="D81" s="135">
        <f aca="true" t="shared" si="9" ref="D81:L81">D80+D73+D59+D45+D66+D52</f>
        <v>5389</v>
      </c>
      <c r="E81" s="135">
        <f t="shared" si="9"/>
        <v>49440</v>
      </c>
      <c r="F81" s="136">
        <f t="shared" si="9"/>
        <v>1677</v>
      </c>
      <c r="G81" s="136">
        <f t="shared" si="9"/>
        <v>47451</v>
      </c>
      <c r="H81" s="135">
        <f t="shared" si="9"/>
        <v>3529</v>
      </c>
      <c r="I81" s="135">
        <f t="shared" si="9"/>
        <v>51887</v>
      </c>
      <c r="J81" s="135">
        <f t="shared" si="9"/>
        <v>2474</v>
      </c>
      <c r="K81" s="135">
        <f t="shared" si="9"/>
        <v>51068</v>
      </c>
      <c r="L81" s="135">
        <f t="shared" si="9"/>
        <v>53542</v>
      </c>
    </row>
    <row r="82" spans="2:12" ht="9.75" customHeight="1">
      <c r="B82" s="51"/>
      <c r="C82" s="27"/>
      <c r="D82" s="90"/>
      <c r="E82" s="90"/>
      <c r="F82" s="90"/>
      <c r="G82" s="90"/>
      <c r="H82" s="90"/>
      <c r="I82" s="90"/>
      <c r="J82" s="90"/>
      <c r="K82" s="90"/>
      <c r="L82" s="90"/>
    </row>
    <row r="83" spans="2:12" ht="12.75">
      <c r="B83" s="47">
        <v>1.003</v>
      </c>
      <c r="C83" s="27" t="s">
        <v>40</v>
      </c>
      <c r="D83" s="90"/>
      <c r="E83" s="90"/>
      <c r="F83" s="90"/>
      <c r="G83" s="90"/>
      <c r="H83" s="90"/>
      <c r="I83" s="90"/>
      <c r="J83" s="90"/>
      <c r="K83" s="90"/>
      <c r="L83" s="90"/>
    </row>
    <row r="84" spans="2:12" ht="38.25">
      <c r="B84" s="28" t="s">
        <v>122</v>
      </c>
      <c r="C84" s="31" t="s">
        <v>137</v>
      </c>
      <c r="D84" s="132">
        <v>0</v>
      </c>
      <c r="E84" s="132">
        <v>0</v>
      </c>
      <c r="F84" s="132">
        <v>0</v>
      </c>
      <c r="G84" s="132">
        <v>0</v>
      </c>
      <c r="H84" s="119">
        <v>200</v>
      </c>
      <c r="I84" s="132">
        <v>0</v>
      </c>
      <c r="J84" s="132">
        <v>0</v>
      </c>
      <c r="K84" s="132">
        <v>0</v>
      </c>
      <c r="L84" s="132">
        <f>SUM(J84:K84)</f>
        <v>0</v>
      </c>
    </row>
    <row r="85" spans="1:12" ht="12.75">
      <c r="A85" s="73" t="s">
        <v>11</v>
      </c>
      <c r="B85" s="47">
        <v>1.003</v>
      </c>
      <c r="C85" s="27" t="s">
        <v>40</v>
      </c>
      <c r="D85" s="142">
        <f aca="true" t="shared" si="10" ref="D85:L85">SUM(D84:D84)</f>
        <v>0</v>
      </c>
      <c r="E85" s="142">
        <f t="shared" si="10"/>
        <v>0</v>
      </c>
      <c r="F85" s="142">
        <f t="shared" si="10"/>
        <v>0</v>
      </c>
      <c r="G85" s="142">
        <f t="shared" si="10"/>
        <v>0</v>
      </c>
      <c r="H85" s="141">
        <f t="shared" si="10"/>
        <v>200</v>
      </c>
      <c r="I85" s="142">
        <f t="shared" si="10"/>
        <v>0</v>
      </c>
      <c r="J85" s="142">
        <f t="shared" si="10"/>
        <v>0</v>
      </c>
      <c r="K85" s="142">
        <f t="shared" si="10"/>
        <v>0</v>
      </c>
      <c r="L85" s="142">
        <f t="shared" si="10"/>
        <v>0</v>
      </c>
    </row>
    <row r="86" spans="2:12" ht="9.75" customHeight="1">
      <c r="B86" s="28"/>
      <c r="C86" s="26"/>
      <c r="D86" s="92"/>
      <c r="E86" s="90"/>
      <c r="F86" s="90"/>
      <c r="G86" s="90"/>
      <c r="H86" s="90"/>
      <c r="I86" s="90"/>
      <c r="J86" s="90"/>
      <c r="K86" s="90"/>
      <c r="L86" s="90"/>
    </row>
    <row r="87" spans="2:12" ht="12.75">
      <c r="B87" s="47">
        <v>1.101</v>
      </c>
      <c r="C87" s="27" t="s">
        <v>42</v>
      </c>
      <c r="D87" s="92"/>
      <c r="E87" s="92"/>
      <c r="F87" s="92"/>
      <c r="G87" s="92"/>
      <c r="H87" s="92"/>
      <c r="I87" s="92"/>
      <c r="J87" s="92"/>
      <c r="K87" s="92"/>
      <c r="L87" s="92"/>
    </row>
    <row r="88" spans="2:12" ht="25.5">
      <c r="B88" s="4">
        <v>60</v>
      </c>
      <c r="C88" s="26" t="s">
        <v>43</v>
      </c>
      <c r="D88" s="92"/>
      <c r="E88" s="92"/>
      <c r="F88" s="92"/>
      <c r="G88" s="92"/>
      <c r="H88" s="92"/>
      <c r="I88" s="92"/>
      <c r="J88" s="92"/>
      <c r="K88" s="92"/>
      <c r="L88" s="92"/>
    </row>
    <row r="89" spans="1:12" ht="25.5">
      <c r="A89" s="72"/>
      <c r="B89" s="29" t="s">
        <v>44</v>
      </c>
      <c r="C89" s="25" t="s">
        <v>17</v>
      </c>
      <c r="D89" s="118">
        <v>1995</v>
      </c>
      <c r="E89" s="130">
        <v>0</v>
      </c>
      <c r="F89" s="161">
        <v>1752</v>
      </c>
      <c r="G89" s="130">
        <v>0</v>
      </c>
      <c r="H89" s="118">
        <v>1752</v>
      </c>
      <c r="I89" s="130">
        <v>0</v>
      </c>
      <c r="J89" s="118">
        <v>900</v>
      </c>
      <c r="K89" s="130">
        <v>0</v>
      </c>
      <c r="L89" s="117">
        <f>SUM(J89:K89)</f>
        <v>900</v>
      </c>
    </row>
    <row r="90" spans="1:12" ht="25.5">
      <c r="A90" s="72"/>
      <c r="B90" s="29" t="s">
        <v>45</v>
      </c>
      <c r="C90" s="25" t="s">
        <v>19</v>
      </c>
      <c r="D90" s="118">
        <v>275</v>
      </c>
      <c r="E90" s="130">
        <v>0</v>
      </c>
      <c r="F90" s="131">
        <v>0</v>
      </c>
      <c r="G90" s="130">
        <v>0</v>
      </c>
      <c r="H90" s="131">
        <v>0</v>
      </c>
      <c r="I90" s="130">
        <v>0</v>
      </c>
      <c r="J90" s="118">
        <v>45</v>
      </c>
      <c r="K90" s="130">
        <v>0</v>
      </c>
      <c r="L90" s="117">
        <f>SUM(J90:K90)</f>
        <v>45</v>
      </c>
    </row>
    <row r="91" spans="1:12" ht="25.5">
      <c r="A91" s="72"/>
      <c r="B91" s="29" t="s">
        <v>46</v>
      </c>
      <c r="C91" s="25" t="s">
        <v>21</v>
      </c>
      <c r="D91" s="118">
        <v>665</v>
      </c>
      <c r="E91" s="130">
        <v>0</v>
      </c>
      <c r="F91" s="131">
        <v>0</v>
      </c>
      <c r="G91" s="130">
        <v>0</v>
      </c>
      <c r="H91" s="118">
        <v>910</v>
      </c>
      <c r="I91" s="130">
        <v>0</v>
      </c>
      <c r="J91" s="118">
        <v>5</v>
      </c>
      <c r="K91" s="130">
        <v>0</v>
      </c>
      <c r="L91" s="117">
        <f>SUM(J91:K91)</f>
        <v>5</v>
      </c>
    </row>
    <row r="92" spans="1:12" ht="25.5">
      <c r="A92" s="72"/>
      <c r="B92" s="29" t="s">
        <v>47</v>
      </c>
      <c r="C92" s="25" t="s">
        <v>48</v>
      </c>
      <c r="D92" s="162">
        <v>1816</v>
      </c>
      <c r="E92" s="133">
        <v>0</v>
      </c>
      <c r="F92" s="138">
        <v>0</v>
      </c>
      <c r="G92" s="133">
        <v>0</v>
      </c>
      <c r="H92" s="162">
        <v>108</v>
      </c>
      <c r="I92" s="133">
        <v>0</v>
      </c>
      <c r="J92" s="162">
        <v>5</v>
      </c>
      <c r="K92" s="133">
        <v>0</v>
      </c>
      <c r="L92" s="128">
        <f>SUM(J92:K92)</f>
        <v>5</v>
      </c>
    </row>
    <row r="93" spans="1:12" ht="25.5">
      <c r="A93" s="72" t="s">
        <v>11</v>
      </c>
      <c r="B93" s="1">
        <v>60</v>
      </c>
      <c r="C93" s="25" t="s">
        <v>49</v>
      </c>
      <c r="D93" s="135">
        <f aca="true" t="shared" si="11" ref="D93:L93">SUM(D89:D92)</f>
        <v>4751</v>
      </c>
      <c r="E93" s="134">
        <f t="shared" si="11"/>
        <v>0</v>
      </c>
      <c r="F93" s="135">
        <f t="shared" si="11"/>
        <v>1752</v>
      </c>
      <c r="G93" s="134">
        <f t="shared" si="11"/>
        <v>0</v>
      </c>
      <c r="H93" s="135">
        <f t="shared" si="11"/>
        <v>2770</v>
      </c>
      <c r="I93" s="134">
        <f t="shared" si="11"/>
        <v>0</v>
      </c>
      <c r="J93" s="135">
        <f t="shared" si="11"/>
        <v>955</v>
      </c>
      <c r="K93" s="134">
        <f t="shared" si="11"/>
        <v>0</v>
      </c>
      <c r="L93" s="135">
        <f t="shared" si="11"/>
        <v>955</v>
      </c>
    </row>
    <row r="94" spans="1:12" ht="12.75">
      <c r="A94" s="72"/>
      <c r="B94" s="1"/>
      <c r="C94" s="25"/>
      <c r="D94" s="90"/>
      <c r="E94" s="117"/>
      <c r="F94" s="90"/>
      <c r="G94" s="117"/>
      <c r="H94" s="90"/>
      <c r="I94" s="117"/>
      <c r="J94" s="90"/>
      <c r="K94" s="117"/>
      <c r="L94" s="117"/>
    </row>
    <row r="95" spans="1:12" ht="25.5">
      <c r="A95" s="72"/>
      <c r="B95" s="1">
        <v>61</v>
      </c>
      <c r="C95" s="25" t="s">
        <v>50</v>
      </c>
      <c r="D95" s="92"/>
      <c r="E95" s="92"/>
      <c r="F95" s="92"/>
      <c r="G95" s="92"/>
      <c r="H95" s="92"/>
      <c r="I95" s="92"/>
      <c r="J95" s="92"/>
      <c r="K95" s="92"/>
      <c r="L95" s="92"/>
    </row>
    <row r="96" spans="2:12" ht="25.5">
      <c r="B96" s="28" t="s">
        <v>51</v>
      </c>
      <c r="C96" s="26" t="s">
        <v>21</v>
      </c>
      <c r="D96" s="119">
        <v>479</v>
      </c>
      <c r="E96" s="132">
        <v>0</v>
      </c>
      <c r="F96" s="132">
        <v>0</v>
      </c>
      <c r="G96" s="132">
        <v>0</v>
      </c>
      <c r="H96" s="132">
        <v>0</v>
      </c>
      <c r="I96" s="132">
        <v>0</v>
      </c>
      <c r="J96" s="132">
        <v>0</v>
      </c>
      <c r="K96" s="132">
        <v>0</v>
      </c>
      <c r="L96" s="132">
        <f>SUM(J96:K96)</f>
        <v>0</v>
      </c>
    </row>
    <row r="97" spans="1:12" ht="25.5">
      <c r="A97" s="72"/>
      <c r="B97" s="29" t="s">
        <v>52</v>
      </c>
      <c r="C97" s="25" t="s">
        <v>53</v>
      </c>
      <c r="D97" s="128">
        <v>100</v>
      </c>
      <c r="E97" s="133">
        <v>0</v>
      </c>
      <c r="F97" s="133">
        <v>0</v>
      </c>
      <c r="G97" s="133">
        <v>0</v>
      </c>
      <c r="H97" s="133">
        <v>0</v>
      </c>
      <c r="I97" s="133">
        <v>0</v>
      </c>
      <c r="J97" s="133">
        <v>0</v>
      </c>
      <c r="K97" s="133">
        <v>0</v>
      </c>
      <c r="L97" s="133">
        <f>SUM(J97:K97)</f>
        <v>0</v>
      </c>
    </row>
    <row r="98" spans="1:12" ht="29.25" customHeight="1">
      <c r="A98" s="81" t="s">
        <v>11</v>
      </c>
      <c r="B98" s="62">
        <v>61</v>
      </c>
      <c r="C98" s="70" t="s">
        <v>50</v>
      </c>
      <c r="D98" s="135">
        <f aca="true" t="shared" si="12" ref="D98:L98">SUM(D96:D97)</f>
        <v>579</v>
      </c>
      <c r="E98" s="134">
        <f t="shared" si="12"/>
        <v>0</v>
      </c>
      <c r="F98" s="134">
        <f t="shared" si="12"/>
        <v>0</v>
      </c>
      <c r="G98" s="134">
        <f t="shared" si="12"/>
        <v>0</v>
      </c>
      <c r="H98" s="134">
        <f t="shared" si="12"/>
        <v>0</v>
      </c>
      <c r="I98" s="134">
        <f t="shared" si="12"/>
        <v>0</v>
      </c>
      <c r="J98" s="134">
        <f t="shared" si="12"/>
        <v>0</v>
      </c>
      <c r="K98" s="134">
        <f t="shared" si="12"/>
        <v>0</v>
      </c>
      <c r="L98" s="134">
        <f t="shared" si="12"/>
        <v>0</v>
      </c>
    </row>
    <row r="99" spans="3:12" ht="9.75" customHeight="1">
      <c r="C99" s="25"/>
      <c r="F99" s="90"/>
      <c r="G99" s="90"/>
      <c r="H99" s="90"/>
      <c r="I99" s="90"/>
      <c r="J99" s="90"/>
      <c r="K99" s="90"/>
      <c r="L99" s="90"/>
    </row>
    <row r="100" spans="2:12" ht="25.5">
      <c r="B100" s="4">
        <v>62</v>
      </c>
      <c r="C100" s="25" t="s">
        <v>54</v>
      </c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2:12" ht="25.5">
      <c r="B101" s="4" t="s">
        <v>55</v>
      </c>
      <c r="C101" s="25" t="s">
        <v>56</v>
      </c>
      <c r="D101" s="117">
        <v>2200</v>
      </c>
      <c r="E101" s="130">
        <v>0</v>
      </c>
      <c r="F101" s="158">
        <v>1000</v>
      </c>
      <c r="G101" s="130">
        <v>0</v>
      </c>
      <c r="H101" s="117">
        <v>2200</v>
      </c>
      <c r="I101" s="130">
        <v>0</v>
      </c>
      <c r="J101" s="117">
        <v>2200</v>
      </c>
      <c r="K101" s="130">
        <v>0</v>
      </c>
      <c r="L101" s="117">
        <f>SUM(J101:K101)</f>
        <v>2200</v>
      </c>
    </row>
    <row r="102" spans="2:12" ht="25.5">
      <c r="B102" s="4" t="s">
        <v>70</v>
      </c>
      <c r="C102" s="25" t="s">
        <v>71</v>
      </c>
      <c r="D102" s="128">
        <v>8499</v>
      </c>
      <c r="E102" s="133">
        <v>0</v>
      </c>
      <c r="F102" s="133">
        <v>0</v>
      </c>
      <c r="G102" s="133">
        <v>0</v>
      </c>
      <c r="H102" s="128">
        <v>5100</v>
      </c>
      <c r="I102" s="133">
        <v>0</v>
      </c>
      <c r="J102" s="128">
        <v>11900</v>
      </c>
      <c r="K102" s="133">
        <v>0</v>
      </c>
      <c r="L102" s="117">
        <f>SUM(J102:K102)</f>
        <v>11900</v>
      </c>
    </row>
    <row r="103" spans="1:12" ht="25.5">
      <c r="A103" s="73" t="s">
        <v>11</v>
      </c>
      <c r="B103" s="4">
        <v>62</v>
      </c>
      <c r="C103" s="25" t="s">
        <v>54</v>
      </c>
      <c r="D103" s="128">
        <f aca="true" t="shared" si="13" ref="D103:L103">D101+D102</f>
        <v>10699</v>
      </c>
      <c r="E103" s="133">
        <f t="shared" si="13"/>
        <v>0</v>
      </c>
      <c r="F103" s="128">
        <f t="shared" si="13"/>
        <v>1000</v>
      </c>
      <c r="G103" s="133">
        <f t="shared" si="13"/>
        <v>0</v>
      </c>
      <c r="H103" s="128">
        <f t="shared" si="13"/>
        <v>7300</v>
      </c>
      <c r="I103" s="133">
        <f t="shared" si="13"/>
        <v>0</v>
      </c>
      <c r="J103" s="128">
        <f t="shared" si="13"/>
        <v>14100</v>
      </c>
      <c r="K103" s="133">
        <f>K101</f>
        <v>0</v>
      </c>
      <c r="L103" s="135">
        <f t="shared" si="13"/>
        <v>14100</v>
      </c>
    </row>
    <row r="104" spans="1:12" ht="12.75">
      <c r="A104" s="73" t="s">
        <v>11</v>
      </c>
      <c r="B104" s="47">
        <v>1.101</v>
      </c>
      <c r="C104" s="27" t="s">
        <v>57</v>
      </c>
      <c r="D104" s="128">
        <f aca="true" t="shared" si="14" ref="D104:L104">D103+D98+D93</f>
        <v>16029</v>
      </c>
      <c r="E104" s="133">
        <f t="shared" si="14"/>
        <v>0</v>
      </c>
      <c r="F104" s="128">
        <f t="shared" si="14"/>
        <v>2752</v>
      </c>
      <c r="G104" s="133">
        <f t="shared" si="14"/>
        <v>0</v>
      </c>
      <c r="H104" s="128">
        <f t="shared" si="14"/>
        <v>10070</v>
      </c>
      <c r="I104" s="133">
        <f t="shared" si="14"/>
        <v>0</v>
      </c>
      <c r="J104" s="128">
        <f t="shared" si="14"/>
        <v>15055</v>
      </c>
      <c r="K104" s="133">
        <f t="shared" si="14"/>
        <v>0</v>
      </c>
      <c r="L104" s="128">
        <f t="shared" si="14"/>
        <v>15055</v>
      </c>
    </row>
    <row r="105" spans="2:12" ht="12.75">
      <c r="B105" s="47"/>
      <c r="C105" s="27"/>
      <c r="D105" s="90"/>
      <c r="E105" s="90"/>
      <c r="F105" s="90"/>
      <c r="G105" s="90"/>
      <c r="H105" s="90"/>
      <c r="I105" s="90"/>
      <c r="J105" s="90"/>
      <c r="K105" s="90"/>
      <c r="L105" s="90"/>
    </row>
    <row r="106" spans="2:12" ht="12.75">
      <c r="B106" s="47">
        <v>1.102</v>
      </c>
      <c r="C106" s="27" t="s">
        <v>58</v>
      </c>
      <c r="D106" s="90"/>
      <c r="E106" s="90"/>
      <c r="F106" s="90"/>
      <c r="G106" s="90"/>
      <c r="H106" s="90"/>
      <c r="I106" s="90"/>
      <c r="J106" s="90"/>
      <c r="K106" s="90"/>
      <c r="L106" s="90"/>
    </row>
    <row r="107" spans="2:12" ht="12.75">
      <c r="B107" s="4">
        <v>62</v>
      </c>
      <c r="C107" s="32" t="s">
        <v>59</v>
      </c>
      <c r="D107" s="90"/>
      <c r="E107" s="90"/>
      <c r="F107" s="90"/>
      <c r="G107" s="90"/>
      <c r="H107" s="90"/>
      <c r="I107" s="90"/>
      <c r="J107" s="90"/>
      <c r="K107" s="90"/>
      <c r="L107" s="90"/>
    </row>
    <row r="108" spans="2:12" ht="25.5">
      <c r="B108" s="33" t="s">
        <v>60</v>
      </c>
      <c r="C108" s="26" t="s">
        <v>61</v>
      </c>
      <c r="D108" s="132">
        <v>0</v>
      </c>
      <c r="E108" s="119">
        <v>66555</v>
      </c>
      <c r="F108" s="132">
        <v>0</v>
      </c>
      <c r="G108" s="160">
        <v>66556</v>
      </c>
      <c r="H108" s="132">
        <v>0</v>
      </c>
      <c r="I108" s="119">
        <v>66556</v>
      </c>
      <c r="J108" s="132">
        <v>0</v>
      </c>
      <c r="K108" s="160">
        <v>66556</v>
      </c>
      <c r="L108" s="119">
        <f>SUM(J108:K108)</f>
        <v>66556</v>
      </c>
    </row>
    <row r="109" spans="1:12" ht="12.75">
      <c r="A109" s="72" t="s">
        <v>11</v>
      </c>
      <c r="B109" s="4">
        <v>62</v>
      </c>
      <c r="C109" s="32" t="s">
        <v>59</v>
      </c>
      <c r="D109" s="134">
        <f aca="true" t="shared" si="15" ref="D109:L110">D108</f>
        <v>0</v>
      </c>
      <c r="E109" s="135">
        <f t="shared" si="15"/>
        <v>66555</v>
      </c>
      <c r="F109" s="134">
        <f t="shared" si="15"/>
        <v>0</v>
      </c>
      <c r="G109" s="136">
        <f t="shared" si="15"/>
        <v>66556</v>
      </c>
      <c r="H109" s="134">
        <f t="shared" si="15"/>
        <v>0</v>
      </c>
      <c r="I109" s="135">
        <f t="shared" si="15"/>
        <v>66556</v>
      </c>
      <c r="J109" s="134">
        <f t="shared" si="15"/>
        <v>0</v>
      </c>
      <c r="K109" s="135">
        <f t="shared" si="15"/>
        <v>66556</v>
      </c>
      <c r="L109" s="135">
        <f t="shared" si="15"/>
        <v>66556</v>
      </c>
    </row>
    <row r="110" spans="1:12" ht="12.75">
      <c r="A110" s="72" t="s">
        <v>11</v>
      </c>
      <c r="B110" s="47">
        <v>1.102</v>
      </c>
      <c r="C110" s="27" t="s">
        <v>58</v>
      </c>
      <c r="D110" s="133">
        <f t="shared" si="15"/>
        <v>0</v>
      </c>
      <c r="E110" s="128">
        <f t="shared" si="15"/>
        <v>66555</v>
      </c>
      <c r="F110" s="133">
        <f t="shared" si="15"/>
        <v>0</v>
      </c>
      <c r="G110" s="163">
        <f t="shared" si="15"/>
        <v>66556</v>
      </c>
      <c r="H110" s="133">
        <f t="shared" si="15"/>
        <v>0</v>
      </c>
      <c r="I110" s="128">
        <f t="shared" si="15"/>
        <v>66556</v>
      </c>
      <c r="J110" s="133">
        <f t="shared" si="15"/>
        <v>0</v>
      </c>
      <c r="K110" s="128">
        <f t="shared" si="15"/>
        <v>66556</v>
      </c>
      <c r="L110" s="128">
        <f t="shared" si="15"/>
        <v>66556</v>
      </c>
    </row>
    <row r="111" spans="1:12" ht="12.75">
      <c r="A111" s="72" t="s">
        <v>11</v>
      </c>
      <c r="B111" s="52">
        <v>1</v>
      </c>
      <c r="C111" s="25" t="s">
        <v>65</v>
      </c>
      <c r="D111" s="128">
        <f>D104+D85+D81+D110</f>
        <v>21418</v>
      </c>
      <c r="E111" s="128">
        <f aca="true" t="shared" si="16" ref="E111:L111">E104+E85+E81+E110</f>
        <v>115995</v>
      </c>
      <c r="F111" s="128">
        <f t="shared" si="16"/>
        <v>4429</v>
      </c>
      <c r="G111" s="128">
        <f t="shared" si="16"/>
        <v>114007</v>
      </c>
      <c r="H111" s="128">
        <f t="shared" si="16"/>
        <v>13799</v>
      </c>
      <c r="I111" s="128">
        <f t="shared" si="16"/>
        <v>118443</v>
      </c>
      <c r="J111" s="128">
        <f t="shared" si="16"/>
        <v>17529</v>
      </c>
      <c r="K111" s="128">
        <f t="shared" si="16"/>
        <v>117624</v>
      </c>
      <c r="L111" s="128">
        <f t="shared" si="16"/>
        <v>135153</v>
      </c>
    </row>
    <row r="112" spans="1:12" ht="25.5">
      <c r="A112" s="25" t="s">
        <v>11</v>
      </c>
      <c r="B112" s="46">
        <v>2408</v>
      </c>
      <c r="C112" s="30" t="s">
        <v>113</v>
      </c>
      <c r="D112" s="135">
        <f>D111</f>
        <v>21418</v>
      </c>
      <c r="E112" s="135">
        <f aca="true" t="shared" si="17" ref="E112:L112">E111</f>
        <v>115995</v>
      </c>
      <c r="F112" s="135">
        <f t="shared" si="17"/>
        <v>4429</v>
      </c>
      <c r="G112" s="135">
        <f t="shared" si="17"/>
        <v>114007</v>
      </c>
      <c r="H112" s="135">
        <f t="shared" si="17"/>
        <v>13799</v>
      </c>
      <c r="I112" s="135">
        <f t="shared" si="17"/>
        <v>118443</v>
      </c>
      <c r="J112" s="135">
        <f t="shared" si="17"/>
        <v>17529</v>
      </c>
      <c r="K112" s="135">
        <f t="shared" si="17"/>
        <v>117624</v>
      </c>
      <c r="L112" s="135">
        <f t="shared" si="17"/>
        <v>135153</v>
      </c>
    </row>
    <row r="113" spans="1:12" ht="12.75">
      <c r="A113" s="25"/>
      <c r="B113" s="46"/>
      <c r="C113" s="30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1:12" ht="12.75">
      <c r="A114" s="25"/>
      <c r="B114" s="46"/>
      <c r="C114" s="30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1:12" ht="12.75" customHeight="1">
      <c r="A115" s="73" t="s">
        <v>13</v>
      </c>
      <c r="B115" s="24">
        <v>3456</v>
      </c>
      <c r="C115" s="45" t="s">
        <v>1</v>
      </c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 ht="12.75" customHeight="1">
      <c r="B116" s="53">
        <v>0.001</v>
      </c>
      <c r="C116" s="45" t="s">
        <v>14</v>
      </c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 ht="29.25" customHeight="1">
      <c r="B117" s="4">
        <v>60</v>
      </c>
      <c r="C117" s="32" t="s">
        <v>142</v>
      </c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 ht="12.75" customHeight="1">
      <c r="B118" s="4">
        <v>44</v>
      </c>
      <c r="C118" s="32" t="s">
        <v>15</v>
      </c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1:12" ht="12.75" customHeight="1">
      <c r="A119" s="72"/>
      <c r="B119" s="1" t="s">
        <v>83</v>
      </c>
      <c r="C119" s="34" t="s">
        <v>17</v>
      </c>
      <c r="D119" s="131">
        <v>0</v>
      </c>
      <c r="E119" s="118">
        <v>809</v>
      </c>
      <c r="F119" s="131">
        <v>0</v>
      </c>
      <c r="G119" s="161">
        <v>381</v>
      </c>
      <c r="H119" s="131">
        <v>0</v>
      </c>
      <c r="I119" s="118">
        <v>381</v>
      </c>
      <c r="J119" s="131">
        <v>0</v>
      </c>
      <c r="K119" s="118">
        <v>611</v>
      </c>
      <c r="L119" s="118">
        <f>SUM(J119:K119)</f>
        <v>611</v>
      </c>
    </row>
    <row r="120" spans="1:12" ht="12.75" customHeight="1">
      <c r="A120" s="72"/>
      <c r="B120" s="1" t="s">
        <v>84</v>
      </c>
      <c r="C120" s="34" t="s">
        <v>19</v>
      </c>
      <c r="D120" s="131">
        <v>0</v>
      </c>
      <c r="E120" s="118">
        <v>12</v>
      </c>
      <c r="F120" s="131">
        <v>0</v>
      </c>
      <c r="G120" s="161">
        <v>150</v>
      </c>
      <c r="H120" s="131">
        <v>0</v>
      </c>
      <c r="I120" s="118">
        <v>150</v>
      </c>
      <c r="J120" s="131">
        <v>0</v>
      </c>
      <c r="K120" s="118">
        <v>150</v>
      </c>
      <c r="L120" s="118">
        <f>SUM(J120:K120)</f>
        <v>150</v>
      </c>
    </row>
    <row r="121" spans="1:12" ht="12.75" customHeight="1">
      <c r="A121" s="72"/>
      <c r="B121" s="1" t="s">
        <v>85</v>
      </c>
      <c r="C121" s="34" t="s">
        <v>21</v>
      </c>
      <c r="D121" s="137">
        <v>0</v>
      </c>
      <c r="E121" s="116">
        <v>236</v>
      </c>
      <c r="F121" s="137">
        <v>0</v>
      </c>
      <c r="G121" s="159">
        <v>275</v>
      </c>
      <c r="H121" s="116">
        <v>10</v>
      </c>
      <c r="I121" s="116">
        <v>275</v>
      </c>
      <c r="J121" s="137">
        <v>0</v>
      </c>
      <c r="K121" s="116">
        <v>275</v>
      </c>
      <c r="L121" s="116">
        <f>SUM(J121:K121)</f>
        <v>275</v>
      </c>
    </row>
    <row r="122" spans="1:12" ht="12.75" customHeight="1">
      <c r="A122" s="73" t="s">
        <v>11</v>
      </c>
      <c r="B122" s="4">
        <v>44</v>
      </c>
      <c r="C122" s="32" t="s">
        <v>15</v>
      </c>
      <c r="D122" s="142">
        <f aca="true" t="shared" si="18" ref="D122:L122">SUM(D119:D121)</f>
        <v>0</v>
      </c>
      <c r="E122" s="141">
        <f t="shared" si="18"/>
        <v>1057</v>
      </c>
      <c r="F122" s="142">
        <f t="shared" si="18"/>
        <v>0</v>
      </c>
      <c r="G122" s="141">
        <f t="shared" si="18"/>
        <v>806</v>
      </c>
      <c r="H122" s="141">
        <f t="shared" si="18"/>
        <v>10</v>
      </c>
      <c r="I122" s="141">
        <f t="shared" si="18"/>
        <v>806</v>
      </c>
      <c r="J122" s="142">
        <f t="shared" si="18"/>
        <v>0</v>
      </c>
      <c r="K122" s="141">
        <f t="shared" si="18"/>
        <v>1036</v>
      </c>
      <c r="L122" s="141">
        <f t="shared" si="18"/>
        <v>1036</v>
      </c>
    </row>
    <row r="123" spans="3:12" ht="15.75" customHeight="1">
      <c r="C123" s="3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 ht="12.75" customHeight="1">
      <c r="B124" s="4">
        <v>45</v>
      </c>
      <c r="C124" s="32" t="s">
        <v>73</v>
      </c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 ht="12.75" customHeight="1">
      <c r="B125" s="4" t="s">
        <v>86</v>
      </c>
      <c r="C125" s="32" t="s">
        <v>17</v>
      </c>
      <c r="D125" s="137">
        <v>0</v>
      </c>
      <c r="E125" s="116">
        <v>527</v>
      </c>
      <c r="F125" s="137">
        <v>0</v>
      </c>
      <c r="G125" s="159">
        <v>413</v>
      </c>
      <c r="H125" s="137">
        <v>0</v>
      </c>
      <c r="I125" s="116">
        <v>413</v>
      </c>
      <c r="J125" s="137">
        <v>0</v>
      </c>
      <c r="K125" s="116">
        <v>471</v>
      </c>
      <c r="L125" s="116">
        <f>SUM(J125:K125)</f>
        <v>471</v>
      </c>
    </row>
    <row r="126" spans="2:12" ht="12.75" customHeight="1">
      <c r="B126" s="4" t="s">
        <v>87</v>
      </c>
      <c r="C126" s="32" t="s">
        <v>19</v>
      </c>
      <c r="D126" s="137">
        <v>0</v>
      </c>
      <c r="E126" s="137">
        <v>0</v>
      </c>
      <c r="F126" s="137">
        <v>0</v>
      </c>
      <c r="G126" s="159">
        <v>40</v>
      </c>
      <c r="H126" s="137">
        <v>0</v>
      </c>
      <c r="I126" s="116">
        <v>40</v>
      </c>
      <c r="J126" s="137">
        <v>0</v>
      </c>
      <c r="K126" s="116">
        <v>40</v>
      </c>
      <c r="L126" s="116">
        <f>SUM(J126:K126)</f>
        <v>40</v>
      </c>
    </row>
    <row r="127" spans="2:12" ht="12.75" customHeight="1">
      <c r="B127" s="4" t="s">
        <v>88</v>
      </c>
      <c r="C127" s="32" t="s">
        <v>21</v>
      </c>
      <c r="D127" s="137">
        <v>0</v>
      </c>
      <c r="E127" s="116">
        <v>40</v>
      </c>
      <c r="F127" s="137">
        <v>0</v>
      </c>
      <c r="G127" s="159">
        <v>150</v>
      </c>
      <c r="H127" s="137">
        <v>0</v>
      </c>
      <c r="I127" s="116">
        <v>150</v>
      </c>
      <c r="J127" s="137">
        <v>0</v>
      </c>
      <c r="K127" s="116">
        <v>150</v>
      </c>
      <c r="L127" s="116">
        <f>SUM(J127:K127)</f>
        <v>150</v>
      </c>
    </row>
    <row r="128" spans="1:12" ht="12.75" customHeight="1">
      <c r="A128" s="81" t="s">
        <v>11</v>
      </c>
      <c r="B128" s="62">
        <v>45</v>
      </c>
      <c r="C128" s="71" t="s">
        <v>73</v>
      </c>
      <c r="D128" s="142">
        <f aca="true" t="shared" si="19" ref="D128:L128">SUM(D125:D127)</f>
        <v>0</v>
      </c>
      <c r="E128" s="141">
        <f t="shared" si="19"/>
        <v>567</v>
      </c>
      <c r="F128" s="142">
        <f t="shared" si="19"/>
        <v>0</v>
      </c>
      <c r="G128" s="141">
        <f t="shared" si="19"/>
        <v>603</v>
      </c>
      <c r="H128" s="142">
        <f t="shared" si="19"/>
        <v>0</v>
      </c>
      <c r="I128" s="141">
        <f t="shared" si="19"/>
        <v>603</v>
      </c>
      <c r="J128" s="142">
        <f t="shared" si="19"/>
        <v>0</v>
      </c>
      <c r="K128" s="141">
        <f t="shared" si="19"/>
        <v>661</v>
      </c>
      <c r="L128" s="141">
        <f t="shared" si="19"/>
        <v>661</v>
      </c>
    </row>
    <row r="129" spans="3:12" ht="12.75" customHeight="1">
      <c r="C129" s="3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 ht="12.75" customHeight="1">
      <c r="B130" s="4">
        <v>46</v>
      </c>
      <c r="C130" s="32" t="s">
        <v>24</v>
      </c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 ht="12.75" customHeight="1">
      <c r="B131" s="4" t="s">
        <v>89</v>
      </c>
      <c r="C131" s="32" t="s">
        <v>17</v>
      </c>
      <c r="D131" s="137">
        <v>0</v>
      </c>
      <c r="E131" s="116">
        <v>479</v>
      </c>
      <c r="F131" s="137">
        <v>0</v>
      </c>
      <c r="G131" s="159">
        <v>370</v>
      </c>
      <c r="H131" s="137">
        <v>0</v>
      </c>
      <c r="I131" s="116">
        <v>370</v>
      </c>
      <c r="J131" s="137">
        <v>0</v>
      </c>
      <c r="K131" s="116">
        <v>401</v>
      </c>
      <c r="L131" s="116">
        <f>SUM(J131:K131)</f>
        <v>401</v>
      </c>
    </row>
    <row r="132" spans="2:12" ht="12.75" customHeight="1">
      <c r="B132" s="4" t="s">
        <v>90</v>
      </c>
      <c r="C132" s="32" t="s">
        <v>19</v>
      </c>
      <c r="D132" s="137">
        <v>0</v>
      </c>
      <c r="E132" s="137">
        <v>0</v>
      </c>
      <c r="F132" s="137">
        <v>0</v>
      </c>
      <c r="G132" s="159">
        <v>20</v>
      </c>
      <c r="H132" s="137">
        <v>0</v>
      </c>
      <c r="I132" s="116">
        <v>20</v>
      </c>
      <c r="J132" s="137">
        <v>0</v>
      </c>
      <c r="K132" s="116">
        <v>20</v>
      </c>
      <c r="L132" s="116">
        <f>SUM(J132:K132)</f>
        <v>20</v>
      </c>
    </row>
    <row r="133" spans="2:12" ht="12.75" customHeight="1">
      <c r="B133" s="4" t="s">
        <v>91</v>
      </c>
      <c r="C133" s="32" t="s">
        <v>21</v>
      </c>
      <c r="D133" s="137">
        <v>0</v>
      </c>
      <c r="E133" s="116">
        <v>2</v>
      </c>
      <c r="F133" s="137">
        <v>0</v>
      </c>
      <c r="G133" s="159">
        <v>120</v>
      </c>
      <c r="H133" s="137">
        <v>0</v>
      </c>
      <c r="I133" s="116">
        <v>120</v>
      </c>
      <c r="J133" s="137">
        <v>0</v>
      </c>
      <c r="K133" s="116">
        <v>120</v>
      </c>
      <c r="L133" s="116">
        <f>SUM(J133:K133)</f>
        <v>120</v>
      </c>
    </row>
    <row r="134" spans="1:12" ht="12.75" customHeight="1">
      <c r="A134" s="73" t="s">
        <v>11</v>
      </c>
      <c r="B134" s="4">
        <v>46</v>
      </c>
      <c r="C134" s="32" t="s">
        <v>24</v>
      </c>
      <c r="D134" s="142">
        <f aca="true" t="shared" si="20" ref="D134:L134">SUM(D131:D133)</f>
        <v>0</v>
      </c>
      <c r="E134" s="141">
        <f t="shared" si="20"/>
        <v>481</v>
      </c>
      <c r="F134" s="142">
        <f t="shared" si="20"/>
        <v>0</v>
      </c>
      <c r="G134" s="166">
        <f t="shared" si="20"/>
        <v>510</v>
      </c>
      <c r="H134" s="142">
        <f t="shared" si="20"/>
        <v>0</v>
      </c>
      <c r="I134" s="141">
        <f t="shared" si="20"/>
        <v>510</v>
      </c>
      <c r="J134" s="142">
        <f t="shared" si="20"/>
        <v>0</v>
      </c>
      <c r="K134" s="141">
        <f t="shared" si="20"/>
        <v>541</v>
      </c>
      <c r="L134" s="141">
        <f t="shared" si="20"/>
        <v>541</v>
      </c>
    </row>
    <row r="135" spans="2:12" ht="12.75" customHeight="1">
      <c r="B135" s="24"/>
      <c r="C135" s="3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 ht="12.75" customHeight="1">
      <c r="B136" s="4">
        <v>47</v>
      </c>
      <c r="C136" s="32" t="s">
        <v>82</v>
      </c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 ht="12.75" customHeight="1">
      <c r="B137" s="4" t="s">
        <v>92</v>
      </c>
      <c r="C137" s="32" t="s">
        <v>17</v>
      </c>
      <c r="D137" s="137">
        <v>0</v>
      </c>
      <c r="E137" s="116">
        <v>640</v>
      </c>
      <c r="F137" s="137">
        <v>0</v>
      </c>
      <c r="G137" s="159">
        <v>485</v>
      </c>
      <c r="H137" s="137">
        <v>0</v>
      </c>
      <c r="I137" s="116">
        <v>485</v>
      </c>
      <c r="J137" s="137">
        <v>0</v>
      </c>
      <c r="K137" s="116">
        <v>528</v>
      </c>
      <c r="L137" s="116">
        <f>SUM(J137:K137)</f>
        <v>528</v>
      </c>
    </row>
    <row r="138" spans="2:12" ht="12.75" customHeight="1">
      <c r="B138" s="4" t="s">
        <v>93</v>
      </c>
      <c r="C138" s="32" t="s">
        <v>19</v>
      </c>
      <c r="D138" s="137">
        <v>0</v>
      </c>
      <c r="E138" s="137">
        <v>0</v>
      </c>
      <c r="F138" s="137">
        <v>0</v>
      </c>
      <c r="G138" s="159">
        <v>25</v>
      </c>
      <c r="H138" s="137">
        <v>0</v>
      </c>
      <c r="I138" s="116">
        <v>25</v>
      </c>
      <c r="J138" s="137">
        <v>0</v>
      </c>
      <c r="K138" s="116">
        <v>25</v>
      </c>
      <c r="L138" s="116">
        <f>SUM(J138:K138)</f>
        <v>25</v>
      </c>
    </row>
    <row r="139" spans="2:12" ht="12.75" customHeight="1">
      <c r="B139" s="4" t="s">
        <v>94</v>
      </c>
      <c r="C139" s="32" t="s">
        <v>21</v>
      </c>
      <c r="D139" s="137">
        <v>0</v>
      </c>
      <c r="E139" s="116">
        <v>5</v>
      </c>
      <c r="F139" s="137">
        <v>0</v>
      </c>
      <c r="G139" s="159">
        <v>130</v>
      </c>
      <c r="H139" s="137">
        <v>0</v>
      </c>
      <c r="I139" s="116">
        <v>130</v>
      </c>
      <c r="J139" s="137">
        <v>0</v>
      </c>
      <c r="K139" s="116">
        <v>130</v>
      </c>
      <c r="L139" s="116">
        <f>SUM(J139:K139)</f>
        <v>130</v>
      </c>
    </row>
    <row r="140" spans="1:12" ht="12.75" customHeight="1">
      <c r="A140" s="73" t="s">
        <v>11</v>
      </c>
      <c r="B140" s="4">
        <v>47</v>
      </c>
      <c r="C140" s="32" t="s">
        <v>82</v>
      </c>
      <c r="D140" s="142">
        <f aca="true" t="shared" si="21" ref="D140:L140">SUM(D137:D139)</f>
        <v>0</v>
      </c>
      <c r="E140" s="141">
        <f t="shared" si="21"/>
        <v>645</v>
      </c>
      <c r="F140" s="142">
        <f t="shared" si="21"/>
        <v>0</v>
      </c>
      <c r="G140" s="166">
        <f t="shared" si="21"/>
        <v>640</v>
      </c>
      <c r="H140" s="142">
        <f t="shared" si="21"/>
        <v>0</v>
      </c>
      <c r="I140" s="141">
        <f t="shared" si="21"/>
        <v>640</v>
      </c>
      <c r="J140" s="142">
        <f t="shared" si="21"/>
        <v>0</v>
      </c>
      <c r="K140" s="141">
        <f t="shared" si="21"/>
        <v>683</v>
      </c>
      <c r="L140" s="141">
        <f t="shared" si="21"/>
        <v>683</v>
      </c>
    </row>
    <row r="141" spans="2:12" ht="12.75" customHeight="1">
      <c r="B141" s="24"/>
      <c r="C141" s="3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 ht="12.75" customHeight="1">
      <c r="B142" s="4">
        <v>48</v>
      </c>
      <c r="C142" s="32" t="s">
        <v>30</v>
      </c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1:12" ht="12.75" customHeight="1">
      <c r="A143" s="72"/>
      <c r="B143" s="1" t="s">
        <v>95</v>
      </c>
      <c r="C143" s="34" t="s">
        <v>17</v>
      </c>
      <c r="D143" s="131">
        <v>0</v>
      </c>
      <c r="E143" s="118">
        <v>490</v>
      </c>
      <c r="F143" s="131">
        <v>0</v>
      </c>
      <c r="G143" s="161">
        <v>392</v>
      </c>
      <c r="H143" s="131">
        <v>0</v>
      </c>
      <c r="I143" s="118">
        <v>392</v>
      </c>
      <c r="J143" s="131">
        <v>0</v>
      </c>
      <c r="K143" s="118">
        <v>430</v>
      </c>
      <c r="L143" s="118">
        <f>SUM(J143:K143)</f>
        <v>430</v>
      </c>
    </row>
    <row r="144" spans="1:12" ht="12.75" customHeight="1">
      <c r="A144" s="72"/>
      <c r="B144" s="1" t="s">
        <v>96</v>
      </c>
      <c r="C144" s="34" t="s">
        <v>19</v>
      </c>
      <c r="D144" s="131">
        <v>0</v>
      </c>
      <c r="E144" s="131">
        <v>0</v>
      </c>
      <c r="F144" s="131">
        <v>0</v>
      </c>
      <c r="G144" s="161">
        <v>25</v>
      </c>
      <c r="H144" s="131">
        <v>0</v>
      </c>
      <c r="I144" s="118">
        <v>25</v>
      </c>
      <c r="J144" s="131">
        <v>0</v>
      </c>
      <c r="K144" s="118">
        <v>25</v>
      </c>
      <c r="L144" s="118">
        <f>SUM(J144:K144)</f>
        <v>25</v>
      </c>
    </row>
    <row r="145" spans="1:12" ht="12.75" customHeight="1">
      <c r="A145" s="72"/>
      <c r="B145" s="1" t="s">
        <v>97</v>
      </c>
      <c r="C145" s="34" t="s">
        <v>21</v>
      </c>
      <c r="D145" s="131">
        <v>0</v>
      </c>
      <c r="E145" s="118">
        <v>52</v>
      </c>
      <c r="F145" s="131">
        <v>0</v>
      </c>
      <c r="G145" s="161">
        <v>150</v>
      </c>
      <c r="H145" s="131">
        <v>0</v>
      </c>
      <c r="I145" s="118">
        <v>150</v>
      </c>
      <c r="J145" s="131">
        <v>0</v>
      </c>
      <c r="K145" s="118">
        <v>150</v>
      </c>
      <c r="L145" s="118">
        <f>SUM(J145:K145)</f>
        <v>150</v>
      </c>
    </row>
    <row r="146" spans="1:12" ht="12.75" customHeight="1">
      <c r="A146" s="72" t="s">
        <v>11</v>
      </c>
      <c r="B146" s="1">
        <v>48</v>
      </c>
      <c r="C146" s="34" t="s">
        <v>30</v>
      </c>
      <c r="D146" s="142">
        <f aca="true" t="shared" si="22" ref="D146:L146">SUM(D143:D145)</f>
        <v>0</v>
      </c>
      <c r="E146" s="141">
        <f t="shared" si="22"/>
        <v>542</v>
      </c>
      <c r="F146" s="142">
        <f t="shared" si="22"/>
        <v>0</v>
      </c>
      <c r="G146" s="166">
        <f t="shared" si="22"/>
        <v>567</v>
      </c>
      <c r="H146" s="142">
        <f t="shared" si="22"/>
        <v>0</v>
      </c>
      <c r="I146" s="141">
        <f t="shared" si="22"/>
        <v>567</v>
      </c>
      <c r="J146" s="142">
        <f t="shared" si="22"/>
        <v>0</v>
      </c>
      <c r="K146" s="141">
        <f t="shared" si="22"/>
        <v>605</v>
      </c>
      <c r="L146" s="141">
        <f t="shared" si="22"/>
        <v>605</v>
      </c>
    </row>
    <row r="147" spans="1:12" ht="25.5">
      <c r="A147" s="72" t="s">
        <v>11</v>
      </c>
      <c r="B147" s="1">
        <v>60</v>
      </c>
      <c r="C147" s="34" t="s">
        <v>143</v>
      </c>
      <c r="D147" s="142">
        <f aca="true" t="shared" si="23" ref="D147:L147">D146+D140+D134+D128+D122</f>
        <v>0</v>
      </c>
      <c r="E147" s="141">
        <f t="shared" si="23"/>
        <v>3292</v>
      </c>
      <c r="F147" s="142">
        <f t="shared" si="23"/>
        <v>0</v>
      </c>
      <c r="G147" s="166">
        <f t="shared" si="23"/>
        <v>3126</v>
      </c>
      <c r="H147" s="141">
        <f t="shared" si="23"/>
        <v>10</v>
      </c>
      <c r="I147" s="141">
        <f t="shared" si="23"/>
        <v>3126</v>
      </c>
      <c r="J147" s="142">
        <f t="shared" si="23"/>
        <v>0</v>
      </c>
      <c r="K147" s="141">
        <f t="shared" si="23"/>
        <v>3526</v>
      </c>
      <c r="L147" s="141">
        <f t="shared" si="23"/>
        <v>3526</v>
      </c>
    </row>
    <row r="148" spans="1:12" ht="12.75">
      <c r="A148" s="73" t="s">
        <v>11</v>
      </c>
      <c r="B148" s="53">
        <v>0.001</v>
      </c>
      <c r="C148" s="45" t="s">
        <v>14</v>
      </c>
      <c r="D148" s="142">
        <f aca="true" t="shared" si="24" ref="D148:L148">D147</f>
        <v>0</v>
      </c>
      <c r="E148" s="141">
        <f t="shared" si="24"/>
        <v>3292</v>
      </c>
      <c r="F148" s="142">
        <f t="shared" si="24"/>
        <v>0</v>
      </c>
      <c r="G148" s="166">
        <f t="shared" si="24"/>
        <v>3126</v>
      </c>
      <c r="H148" s="141">
        <f t="shared" si="24"/>
        <v>10</v>
      </c>
      <c r="I148" s="141">
        <f t="shared" si="24"/>
        <v>3126</v>
      </c>
      <c r="J148" s="142">
        <f t="shared" si="24"/>
        <v>0</v>
      </c>
      <c r="K148" s="141">
        <f t="shared" si="24"/>
        <v>3526</v>
      </c>
      <c r="L148" s="141">
        <f t="shared" si="24"/>
        <v>3526</v>
      </c>
    </row>
    <row r="149" spans="2:12" ht="12.75">
      <c r="B149" s="53"/>
      <c r="C149" s="45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 ht="12.75">
      <c r="B150" s="53">
        <v>0.8</v>
      </c>
      <c r="C150" s="45" t="s">
        <v>105</v>
      </c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1:12" ht="25.5">
      <c r="A151" s="25"/>
      <c r="B151" s="1">
        <v>61</v>
      </c>
      <c r="C151" s="25" t="s">
        <v>112</v>
      </c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1:12" ht="25.5">
      <c r="A152" s="25"/>
      <c r="B152" s="1" t="s">
        <v>51</v>
      </c>
      <c r="C152" s="25" t="s">
        <v>21</v>
      </c>
      <c r="D152" s="131">
        <v>0</v>
      </c>
      <c r="E152" s="131">
        <v>0</v>
      </c>
      <c r="F152" s="118">
        <v>2550</v>
      </c>
      <c r="G152" s="131">
        <v>0</v>
      </c>
      <c r="H152" s="118">
        <v>2550</v>
      </c>
      <c r="I152" s="131">
        <v>0</v>
      </c>
      <c r="J152" s="131">
        <v>0</v>
      </c>
      <c r="K152" s="131">
        <v>0</v>
      </c>
      <c r="L152" s="131">
        <f>SUM(J152:K152)</f>
        <v>0</v>
      </c>
    </row>
    <row r="153" spans="1:12" ht="12.75">
      <c r="A153" s="25"/>
      <c r="B153" s="1"/>
      <c r="C153" s="25"/>
      <c r="D153" s="88"/>
      <c r="E153" s="118"/>
      <c r="F153" s="118"/>
      <c r="G153" s="118"/>
      <c r="H153" s="94"/>
      <c r="I153" s="118"/>
      <c r="J153" s="94"/>
      <c r="K153" s="118"/>
      <c r="L153" s="94"/>
    </row>
    <row r="154" spans="1:12" ht="25.5">
      <c r="A154" s="25"/>
      <c r="B154" s="1">
        <v>62</v>
      </c>
      <c r="C154" s="25" t="s">
        <v>165</v>
      </c>
      <c r="D154" s="88"/>
      <c r="E154" s="118"/>
      <c r="F154" s="118"/>
      <c r="G154" s="118"/>
      <c r="H154" s="94"/>
      <c r="I154" s="118"/>
      <c r="J154" s="94"/>
      <c r="K154" s="118"/>
      <c r="L154" s="94"/>
    </row>
    <row r="155" spans="1:12" ht="25.5">
      <c r="A155" s="25"/>
      <c r="B155" s="1" t="s">
        <v>139</v>
      </c>
      <c r="C155" s="25" t="s">
        <v>138</v>
      </c>
      <c r="D155" s="118">
        <v>50000</v>
      </c>
      <c r="E155" s="131">
        <v>0</v>
      </c>
      <c r="F155" s="131">
        <v>0</v>
      </c>
      <c r="G155" s="131">
        <v>0</v>
      </c>
      <c r="H155" s="131">
        <v>0</v>
      </c>
      <c r="I155" s="131">
        <v>0</v>
      </c>
      <c r="J155" s="131">
        <v>0</v>
      </c>
      <c r="K155" s="131">
        <v>0</v>
      </c>
      <c r="L155" s="131">
        <f>SUM(J155:K155)</f>
        <v>0</v>
      </c>
    </row>
    <row r="156" spans="1:12" ht="12.75">
      <c r="A156" s="25" t="s">
        <v>11</v>
      </c>
      <c r="B156" s="53">
        <v>0.8</v>
      </c>
      <c r="C156" s="45" t="s">
        <v>105</v>
      </c>
      <c r="D156" s="141">
        <f aca="true" t="shared" si="25" ref="D156:L156">D152+D155</f>
        <v>50000</v>
      </c>
      <c r="E156" s="142">
        <f t="shared" si="25"/>
        <v>0</v>
      </c>
      <c r="F156" s="141">
        <f t="shared" si="25"/>
        <v>2550</v>
      </c>
      <c r="G156" s="142">
        <f t="shared" si="25"/>
        <v>0</v>
      </c>
      <c r="H156" s="141">
        <f t="shared" si="25"/>
        <v>2550</v>
      </c>
      <c r="I156" s="142">
        <f t="shared" si="25"/>
        <v>0</v>
      </c>
      <c r="J156" s="142">
        <f t="shared" si="25"/>
        <v>0</v>
      </c>
      <c r="K156" s="142">
        <f t="shared" si="25"/>
        <v>0</v>
      </c>
      <c r="L156" s="142">
        <f t="shared" si="25"/>
        <v>0</v>
      </c>
    </row>
    <row r="157" spans="1:12" ht="12.75">
      <c r="A157" s="25" t="s">
        <v>11</v>
      </c>
      <c r="B157" s="46">
        <v>3456</v>
      </c>
      <c r="C157" s="60" t="s">
        <v>1</v>
      </c>
      <c r="D157" s="135">
        <f aca="true" t="shared" si="26" ref="D157:L157">D147+D156</f>
        <v>50000</v>
      </c>
      <c r="E157" s="135">
        <f t="shared" si="26"/>
        <v>3292</v>
      </c>
      <c r="F157" s="143">
        <f t="shared" si="26"/>
        <v>2550</v>
      </c>
      <c r="G157" s="143">
        <f t="shared" si="26"/>
        <v>3126</v>
      </c>
      <c r="H157" s="135">
        <f t="shared" si="26"/>
        <v>2560</v>
      </c>
      <c r="I157" s="135">
        <f t="shared" si="26"/>
        <v>3126</v>
      </c>
      <c r="J157" s="134">
        <f t="shared" si="26"/>
        <v>0</v>
      </c>
      <c r="K157" s="135">
        <f t="shared" si="26"/>
        <v>3526</v>
      </c>
      <c r="L157" s="135">
        <f t="shared" si="26"/>
        <v>3526</v>
      </c>
    </row>
    <row r="158" spans="1:12" ht="12.75">
      <c r="A158" s="25"/>
      <c r="B158" s="46"/>
      <c r="C158" s="60"/>
      <c r="D158" s="87"/>
      <c r="E158" s="87"/>
      <c r="F158" s="90"/>
      <c r="G158" s="90"/>
      <c r="H158" s="90"/>
      <c r="I158" s="90"/>
      <c r="J158" s="90"/>
      <c r="K158" s="90"/>
      <c r="L158" s="90"/>
    </row>
    <row r="159" spans="1:12" ht="12.75" customHeight="1">
      <c r="A159" s="73" t="s">
        <v>13</v>
      </c>
      <c r="B159" s="54">
        <v>3475</v>
      </c>
      <c r="C159" s="39" t="s">
        <v>2</v>
      </c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1:12" ht="12.75" customHeight="1">
      <c r="A160" s="81"/>
      <c r="B160" s="169">
        <v>0.106</v>
      </c>
      <c r="C160" s="170" t="s">
        <v>62</v>
      </c>
      <c r="D160" s="171"/>
      <c r="E160" s="171"/>
      <c r="F160" s="171"/>
      <c r="G160" s="171"/>
      <c r="H160" s="171"/>
      <c r="I160" s="171"/>
      <c r="J160" s="171"/>
      <c r="K160" s="171"/>
      <c r="L160" s="171"/>
    </row>
    <row r="161" spans="2:12" ht="12.75" customHeight="1">
      <c r="B161" s="38">
        <v>60</v>
      </c>
      <c r="C161" s="36" t="s">
        <v>63</v>
      </c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 ht="12.75" customHeight="1">
      <c r="B162" s="37" t="s">
        <v>44</v>
      </c>
      <c r="C162" s="35" t="s">
        <v>17</v>
      </c>
      <c r="D162" s="132">
        <v>0</v>
      </c>
      <c r="E162" s="119">
        <v>739</v>
      </c>
      <c r="F162" s="132">
        <v>0</v>
      </c>
      <c r="G162" s="132">
        <v>0</v>
      </c>
      <c r="H162" s="132">
        <v>0</v>
      </c>
      <c r="I162" s="132">
        <v>0</v>
      </c>
      <c r="J162" s="132">
        <v>0</v>
      </c>
      <c r="K162" s="132">
        <v>0</v>
      </c>
      <c r="L162" s="132">
        <f>SUM(J162:K162)</f>
        <v>0</v>
      </c>
    </row>
    <row r="163" spans="2:12" ht="12.75" customHeight="1">
      <c r="B163" s="37" t="s">
        <v>46</v>
      </c>
      <c r="C163" s="35" t="s">
        <v>21</v>
      </c>
      <c r="D163" s="119">
        <v>2450</v>
      </c>
      <c r="E163" s="132">
        <v>0</v>
      </c>
      <c r="F163" s="132">
        <v>0</v>
      </c>
      <c r="G163" s="132">
        <v>0</v>
      </c>
      <c r="H163" s="119">
        <v>151</v>
      </c>
      <c r="I163" s="132">
        <v>0</v>
      </c>
      <c r="J163" s="132">
        <v>0</v>
      </c>
      <c r="K163" s="132">
        <v>0</v>
      </c>
      <c r="L163" s="132">
        <f>SUM(J163:K163)</f>
        <v>0</v>
      </c>
    </row>
    <row r="164" spans="2:12" ht="25.5">
      <c r="B164" s="37" t="s">
        <v>106</v>
      </c>
      <c r="C164" s="35" t="s">
        <v>140</v>
      </c>
      <c r="D164" s="117">
        <v>530</v>
      </c>
      <c r="E164" s="132">
        <v>0</v>
      </c>
      <c r="F164" s="132">
        <v>0</v>
      </c>
      <c r="G164" s="130">
        <v>0</v>
      </c>
      <c r="H164" s="132">
        <v>0</v>
      </c>
      <c r="I164" s="130">
        <v>0</v>
      </c>
      <c r="J164" s="132">
        <v>0</v>
      </c>
      <c r="K164" s="130">
        <v>0</v>
      </c>
      <c r="L164" s="132">
        <f>SUM(J164:K164)</f>
        <v>0</v>
      </c>
    </row>
    <row r="165" spans="1:12" ht="12.75" customHeight="1">
      <c r="A165" s="73" t="s">
        <v>11</v>
      </c>
      <c r="B165" s="38">
        <v>60</v>
      </c>
      <c r="C165" s="35" t="s">
        <v>63</v>
      </c>
      <c r="D165" s="135">
        <f aca="true" t="shared" si="27" ref="D165:L165">SUM(D162:D164)</f>
        <v>2980</v>
      </c>
      <c r="E165" s="135">
        <f t="shared" si="27"/>
        <v>739</v>
      </c>
      <c r="F165" s="134">
        <f t="shared" si="27"/>
        <v>0</v>
      </c>
      <c r="G165" s="134">
        <f t="shared" si="27"/>
        <v>0</v>
      </c>
      <c r="H165" s="135">
        <f t="shared" si="27"/>
        <v>151</v>
      </c>
      <c r="I165" s="134">
        <f t="shared" si="27"/>
        <v>0</v>
      </c>
      <c r="J165" s="134">
        <f t="shared" si="27"/>
        <v>0</v>
      </c>
      <c r="K165" s="134">
        <f t="shared" si="27"/>
        <v>0</v>
      </c>
      <c r="L165" s="134">
        <f t="shared" si="27"/>
        <v>0</v>
      </c>
    </row>
    <row r="166" spans="2:12" ht="12.75" customHeight="1">
      <c r="B166" s="38"/>
      <c r="C166" s="35"/>
      <c r="D166" s="97"/>
      <c r="E166" s="97"/>
      <c r="F166" s="97"/>
      <c r="G166" s="97"/>
      <c r="H166" s="97"/>
      <c r="I166" s="97"/>
      <c r="J166" s="97"/>
      <c r="K166" s="97"/>
      <c r="L166" s="97"/>
    </row>
    <row r="167" spans="1:12" ht="12.75" customHeight="1">
      <c r="A167" s="72"/>
      <c r="B167" s="125">
        <v>62</v>
      </c>
      <c r="C167" s="36" t="s">
        <v>120</v>
      </c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ht="12.75" customHeight="1">
      <c r="A168" s="72"/>
      <c r="B168" s="124" t="s">
        <v>124</v>
      </c>
      <c r="C168" s="36" t="s">
        <v>17</v>
      </c>
      <c r="D168" s="130">
        <v>0</v>
      </c>
      <c r="E168" s="117">
        <v>5289</v>
      </c>
      <c r="F168" s="130">
        <v>0</v>
      </c>
      <c r="G168" s="117">
        <v>5824</v>
      </c>
      <c r="H168" s="130">
        <v>0</v>
      </c>
      <c r="I168" s="117">
        <v>5824</v>
      </c>
      <c r="J168" s="130">
        <v>0</v>
      </c>
      <c r="K168" s="117">
        <v>6408</v>
      </c>
      <c r="L168" s="117">
        <f>SUM(J168:K168)</f>
        <v>6408</v>
      </c>
    </row>
    <row r="169" spans="1:12" ht="12.75" customHeight="1">
      <c r="A169" s="72"/>
      <c r="B169" s="124" t="s">
        <v>125</v>
      </c>
      <c r="C169" s="36" t="s">
        <v>19</v>
      </c>
      <c r="D169" s="130">
        <v>0</v>
      </c>
      <c r="E169" s="117">
        <v>70</v>
      </c>
      <c r="F169" s="130">
        <v>0</v>
      </c>
      <c r="G169" s="117">
        <v>63</v>
      </c>
      <c r="H169" s="130">
        <v>0</v>
      </c>
      <c r="I169" s="117">
        <v>63</v>
      </c>
      <c r="J169" s="130">
        <v>0</v>
      </c>
      <c r="K169" s="117">
        <v>63</v>
      </c>
      <c r="L169" s="117">
        <f>SUM(J169:K169)</f>
        <v>63</v>
      </c>
    </row>
    <row r="170" spans="2:12" ht="12.75" customHeight="1">
      <c r="B170" s="37" t="s">
        <v>126</v>
      </c>
      <c r="C170" s="35" t="s">
        <v>21</v>
      </c>
      <c r="D170" s="130">
        <v>0</v>
      </c>
      <c r="E170" s="117">
        <v>377</v>
      </c>
      <c r="F170" s="130">
        <v>0</v>
      </c>
      <c r="G170" s="117">
        <v>324</v>
      </c>
      <c r="H170" s="130">
        <v>0</v>
      </c>
      <c r="I170" s="117">
        <v>324</v>
      </c>
      <c r="J170" s="130">
        <v>0</v>
      </c>
      <c r="K170" s="117">
        <v>373</v>
      </c>
      <c r="L170" s="117">
        <f>SUM(J170:K170)</f>
        <v>373</v>
      </c>
    </row>
    <row r="171" spans="1:12" ht="12.75" customHeight="1">
      <c r="A171" s="72"/>
      <c r="B171" s="124" t="s">
        <v>127</v>
      </c>
      <c r="C171" s="36" t="s">
        <v>166</v>
      </c>
      <c r="D171" s="130">
        <v>0</v>
      </c>
      <c r="E171" s="117">
        <v>95</v>
      </c>
      <c r="F171" s="130">
        <v>0</v>
      </c>
      <c r="G171" s="117">
        <v>86</v>
      </c>
      <c r="H171" s="130">
        <v>0</v>
      </c>
      <c r="I171" s="117">
        <v>86</v>
      </c>
      <c r="J171" s="130">
        <v>0</v>
      </c>
      <c r="K171" s="117">
        <v>86</v>
      </c>
      <c r="L171" s="117">
        <f>SUM(J171:K171)</f>
        <v>86</v>
      </c>
    </row>
    <row r="172" spans="1:12" ht="25.5">
      <c r="A172" s="72"/>
      <c r="B172" s="124" t="s">
        <v>158</v>
      </c>
      <c r="C172" s="36" t="s">
        <v>159</v>
      </c>
      <c r="D172" s="130">
        <v>0</v>
      </c>
      <c r="E172" s="130">
        <v>0</v>
      </c>
      <c r="F172" s="130">
        <v>0</v>
      </c>
      <c r="G172" s="130">
        <v>0</v>
      </c>
      <c r="H172" s="130">
        <v>0</v>
      </c>
      <c r="I172" s="130">
        <v>0</v>
      </c>
      <c r="J172" s="117">
        <v>300</v>
      </c>
      <c r="K172" s="130">
        <v>0</v>
      </c>
      <c r="L172" s="117">
        <f>SUM(J172:K172)</f>
        <v>300</v>
      </c>
    </row>
    <row r="173" spans="1:12" ht="14.25" customHeight="1">
      <c r="A173" s="72" t="s">
        <v>11</v>
      </c>
      <c r="B173" s="125">
        <v>62</v>
      </c>
      <c r="C173" s="36" t="s">
        <v>120</v>
      </c>
      <c r="D173" s="134">
        <f aca="true" t="shared" si="28" ref="D173:K173">SUM(D168:D171)</f>
        <v>0</v>
      </c>
      <c r="E173" s="135">
        <f t="shared" si="28"/>
        <v>5831</v>
      </c>
      <c r="F173" s="134">
        <f t="shared" si="28"/>
        <v>0</v>
      </c>
      <c r="G173" s="135">
        <f t="shared" si="28"/>
        <v>6297</v>
      </c>
      <c r="H173" s="134">
        <f t="shared" si="28"/>
        <v>0</v>
      </c>
      <c r="I173" s="135">
        <f t="shared" si="28"/>
        <v>6297</v>
      </c>
      <c r="J173" s="135">
        <f>SUM(J168:J172)</f>
        <v>300</v>
      </c>
      <c r="K173" s="135">
        <f t="shared" si="28"/>
        <v>6930</v>
      </c>
      <c r="L173" s="135">
        <f>SUM(L168:L172)</f>
        <v>7230</v>
      </c>
    </row>
    <row r="174" spans="2:12" ht="12.75">
      <c r="B174" s="38">
        <v>63</v>
      </c>
      <c r="C174" s="36" t="s">
        <v>121</v>
      </c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2:12" ht="12.75">
      <c r="B175" s="37" t="s">
        <v>128</v>
      </c>
      <c r="C175" s="35" t="s">
        <v>17</v>
      </c>
      <c r="D175" s="130">
        <v>0</v>
      </c>
      <c r="E175" s="117">
        <v>2175</v>
      </c>
      <c r="F175" s="130">
        <v>0</v>
      </c>
      <c r="G175" s="117">
        <v>2029</v>
      </c>
      <c r="H175" s="130">
        <v>0</v>
      </c>
      <c r="I175" s="117">
        <v>2029</v>
      </c>
      <c r="J175" s="130">
        <v>0</v>
      </c>
      <c r="K175" s="117">
        <v>2263</v>
      </c>
      <c r="L175" s="117">
        <f>SUM(J175:K175)</f>
        <v>2263</v>
      </c>
    </row>
    <row r="176" spans="2:12" ht="12.75">
      <c r="B176" s="37" t="s">
        <v>129</v>
      </c>
      <c r="C176" s="35" t="s">
        <v>19</v>
      </c>
      <c r="D176" s="130">
        <v>0</v>
      </c>
      <c r="E176" s="117">
        <v>40</v>
      </c>
      <c r="F176" s="130">
        <v>0</v>
      </c>
      <c r="G176" s="117">
        <v>36</v>
      </c>
      <c r="H176" s="130">
        <v>0</v>
      </c>
      <c r="I176" s="117">
        <v>36</v>
      </c>
      <c r="J176" s="130">
        <v>0</v>
      </c>
      <c r="K176" s="117">
        <v>36</v>
      </c>
      <c r="L176" s="117">
        <f>SUM(J176:K176)</f>
        <v>36</v>
      </c>
    </row>
    <row r="177" spans="2:12" ht="12.75">
      <c r="B177" s="37" t="s">
        <v>130</v>
      </c>
      <c r="C177" s="35" t="s">
        <v>21</v>
      </c>
      <c r="D177" s="130">
        <v>0</v>
      </c>
      <c r="E177" s="117">
        <v>123</v>
      </c>
      <c r="F177" s="130">
        <v>0</v>
      </c>
      <c r="G177" s="117">
        <v>90</v>
      </c>
      <c r="H177" s="130">
        <v>0</v>
      </c>
      <c r="I177" s="117">
        <v>90</v>
      </c>
      <c r="J177" s="130">
        <v>0</v>
      </c>
      <c r="K177" s="117">
        <v>104</v>
      </c>
      <c r="L177" s="117">
        <f>SUM(J177:K177)</f>
        <v>104</v>
      </c>
    </row>
    <row r="178" spans="2:12" ht="12.75">
      <c r="B178" s="37" t="s">
        <v>146</v>
      </c>
      <c r="C178" s="35" t="s">
        <v>147</v>
      </c>
      <c r="D178" s="130">
        <v>0</v>
      </c>
      <c r="E178" s="130">
        <v>0</v>
      </c>
      <c r="F178" s="130">
        <v>0</v>
      </c>
      <c r="G178" s="117">
        <v>100</v>
      </c>
      <c r="H178" s="130">
        <v>0</v>
      </c>
      <c r="I178" s="117">
        <v>100</v>
      </c>
      <c r="J178" s="130">
        <v>0</v>
      </c>
      <c r="K178" s="117">
        <v>100</v>
      </c>
      <c r="L178" s="117">
        <f>SUM(J178:K178)</f>
        <v>100</v>
      </c>
    </row>
    <row r="179" spans="2:12" ht="12.75">
      <c r="B179" s="37" t="s">
        <v>131</v>
      </c>
      <c r="C179" s="35" t="s">
        <v>166</v>
      </c>
      <c r="D179" s="130">
        <v>0</v>
      </c>
      <c r="E179" s="117">
        <v>77</v>
      </c>
      <c r="F179" s="130">
        <v>0</v>
      </c>
      <c r="G179" s="117">
        <v>90</v>
      </c>
      <c r="H179" s="130">
        <v>0</v>
      </c>
      <c r="I179" s="117">
        <v>90</v>
      </c>
      <c r="J179" s="130">
        <v>0</v>
      </c>
      <c r="K179" s="117">
        <v>90</v>
      </c>
      <c r="L179" s="117">
        <f>SUM(J179:K179)</f>
        <v>90</v>
      </c>
    </row>
    <row r="180" spans="1:12" ht="12.75">
      <c r="A180" s="73" t="s">
        <v>11</v>
      </c>
      <c r="B180" s="38">
        <v>63</v>
      </c>
      <c r="C180" s="36" t="s">
        <v>121</v>
      </c>
      <c r="D180" s="134">
        <f aca="true" t="shared" si="29" ref="D180:L180">SUM(D175:D179)</f>
        <v>0</v>
      </c>
      <c r="E180" s="135">
        <f t="shared" si="29"/>
        <v>2415</v>
      </c>
      <c r="F180" s="134">
        <f t="shared" si="29"/>
        <v>0</v>
      </c>
      <c r="G180" s="135">
        <f t="shared" si="29"/>
        <v>2345</v>
      </c>
      <c r="H180" s="134">
        <f t="shared" si="29"/>
        <v>0</v>
      </c>
      <c r="I180" s="135">
        <f t="shared" si="29"/>
        <v>2345</v>
      </c>
      <c r="J180" s="134">
        <f t="shared" si="29"/>
        <v>0</v>
      </c>
      <c r="K180" s="135">
        <f t="shared" si="29"/>
        <v>2593</v>
      </c>
      <c r="L180" s="135">
        <f t="shared" si="29"/>
        <v>2593</v>
      </c>
    </row>
    <row r="181" spans="1:12" ht="12.75">
      <c r="A181" s="73" t="s">
        <v>11</v>
      </c>
      <c r="B181" s="53">
        <v>0.106</v>
      </c>
      <c r="C181" s="39" t="s">
        <v>62</v>
      </c>
      <c r="D181" s="135">
        <f aca="true" t="shared" si="30" ref="D181:L181">D165+D173+D180</f>
        <v>2980</v>
      </c>
      <c r="E181" s="135">
        <f t="shared" si="30"/>
        <v>8985</v>
      </c>
      <c r="F181" s="134">
        <f t="shared" si="30"/>
        <v>0</v>
      </c>
      <c r="G181" s="167">
        <f t="shared" si="30"/>
        <v>8642</v>
      </c>
      <c r="H181" s="135">
        <f t="shared" si="30"/>
        <v>151</v>
      </c>
      <c r="I181" s="135">
        <f t="shared" si="30"/>
        <v>8642</v>
      </c>
      <c r="J181" s="135">
        <f t="shared" si="30"/>
        <v>300</v>
      </c>
      <c r="K181" s="135">
        <f t="shared" si="30"/>
        <v>9523</v>
      </c>
      <c r="L181" s="135">
        <f t="shared" si="30"/>
        <v>9823</v>
      </c>
    </row>
    <row r="182" spans="1:12" ht="12.75">
      <c r="A182" s="73" t="s">
        <v>11</v>
      </c>
      <c r="B182" s="54">
        <v>3475</v>
      </c>
      <c r="C182" s="39" t="s">
        <v>2</v>
      </c>
      <c r="D182" s="135">
        <f aca="true" t="shared" si="31" ref="D182:L182">D181</f>
        <v>2980</v>
      </c>
      <c r="E182" s="135">
        <f t="shared" si="31"/>
        <v>8985</v>
      </c>
      <c r="F182" s="134">
        <f t="shared" si="31"/>
        <v>0</v>
      </c>
      <c r="G182" s="167">
        <f t="shared" si="31"/>
        <v>8642</v>
      </c>
      <c r="H182" s="135">
        <f t="shared" si="31"/>
        <v>151</v>
      </c>
      <c r="I182" s="135">
        <f t="shared" si="31"/>
        <v>8642</v>
      </c>
      <c r="J182" s="135">
        <f t="shared" si="31"/>
        <v>300</v>
      </c>
      <c r="K182" s="135">
        <f t="shared" si="31"/>
        <v>9523</v>
      </c>
      <c r="L182" s="135">
        <f t="shared" si="31"/>
        <v>9823</v>
      </c>
    </row>
    <row r="183" spans="1:12" ht="12.75">
      <c r="A183" s="82" t="s">
        <v>11</v>
      </c>
      <c r="B183" s="43"/>
      <c r="C183" s="44" t="s">
        <v>12</v>
      </c>
      <c r="D183" s="135">
        <f aca="true" t="shared" si="32" ref="D183:L183">D157+D112+D182+D34</f>
        <v>74398</v>
      </c>
      <c r="E183" s="135">
        <f t="shared" si="32"/>
        <v>148752</v>
      </c>
      <c r="F183" s="143">
        <f t="shared" si="32"/>
        <v>6979</v>
      </c>
      <c r="G183" s="143">
        <f t="shared" si="32"/>
        <v>146255</v>
      </c>
      <c r="H183" s="135">
        <f t="shared" si="32"/>
        <v>16510</v>
      </c>
      <c r="I183" s="135">
        <f t="shared" si="32"/>
        <v>150691</v>
      </c>
      <c r="J183" s="135">
        <f t="shared" si="32"/>
        <v>17829</v>
      </c>
      <c r="K183" s="135">
        <f t="shared" si="32"/>
        <v>151153</v>
      </c>
      <c r="L183" s="135">
        <f t="shared" si="32"/>
        <v>168982</v>
      </c>
    </row>
    <row r="184" spans="1:12" ht="12.75">
      <c r="A184" s="72"/>
      <c r="B184" s="1"/>
      <c r="C184" s="61"/>
      <c r="D184" s="90"/>
      <c r="E184" s="90"/>
      <c r="F184" s="90"/>
      <c r="G184" s="90"/>
      <c r="H184" s="90"/>
      <c r="I184" s="90"/>
      <c r="J184" s="90"/>
      <c r="K184" s="90"/>
      <c r="L184" s="90"/>
    </row>
    <row r="185" spans="3:12" ht="12.75">
      <c r="C185" s="30" t="s">
        <v>64</v>
      </c>
      <c r="D185" s="89"/>
      <c r="E185" s="89"/>
      <c r="F185" s="90"/>
      <c r="G185" s="90"/>
      <c r="H185" s="90"/>
      <c r="I185" s="90"/>
      <c r="J185" s="90"/>
      <c r="K185" s="90"/>
      <c r="L185" s="90"/>
    </row>
    <row r="186" spans="1:12" s="8" customFormat="1" ht="25.5">
      <c r="A186" s="73" t="s">
        <v>13</v>
      </c>
      <c r="B186" s="55">
        <v>4408</v>
      </c>
      <c r="C186" s="68" t="s">
        <v>111</v>
      </c>
      <c r="D186" s="89"/>
      <c r="E186" s="89"/>
      <c r="F186" s="89"/>
      <c r="G186" s="89"/>
      <c r="H186" s="89"/>
      <c r="I186" s="89"/>
      <c r="J186" s="89"/>
      <c r="K186" s="89"/>
      <c r="L186" s="89"/>
    </row>
    <row r="187" spans="1:12" s="8" customFormat="1" ht="12.75">
      <c r="A187" s="74"/>
      <c r="B187" s="56">
        <v>1</v>
      </c>
      <c r="C187" s="41" t="s">
        <v>65</v>
      </c>
      <c r="D187" s="89"/>
      <c r="E187" s="89"/>
      <c r="F187" s="89"/>
      <c r="G187" s="89"/>
      <c r="H187" s="89"/>
      <c r="I187" s="89"/>
      <c r="J187" s="89"/>
      <c r="K187" s="89"/>
      <c r="L187" s="89"/>
    </row>
    <row r="188" spans="1:12" s="8" customFormat="1" ht="12.75">
      <c r="A188" s="74"/>
      <c r="B188" s="57">
        <v>1.101</v>
      </c>
      <c r="C188" s="27" t="s">
        <v>57</v>
      </c>
      <c r="D188" s="105"/>
      <c r="E188" s="105"/>
      <c r="F188" s="89"/>
      <c r="G188" s="89"/>
      <c r="H188" s="89"/>
      <c r="I188" s="89"/>
      <c r="J188" s="89"/>
      <c r="K188" s="89"/>
      <c r="L188" s="89"/>
    </row>
    <row r="189" spans="1:12" s="8" customFormat="1" ht="12.75">
      <c r="A189" s="74"/>
      <c r="B189" s="9">
        <v>60</v>
      </c>
      <c r="C189" s="40" t="s">
        <v>66</v>
      </c>
      <c r="D189" s="105"/>
      <c r="E189" s="105"/>
      <c r="F189" s="89"/>
      <c r="G189" s="89"/>
      <c r="H189" s="89"/>
      <c r="I189" s="89"/>
      <c r="J189" s="89"/>
      <c r="K189" s="89"/>
      <c r="L189" s="89"/>
    </row>
    <row r="190" spans="1:12" s="8" customFormat="1" ht="12.75">
      <c r="A190" s="172"/>
      <c r="B190" s="173" t="s">
        <v>67</v>
      </c>
      <c r="C190" s="174" t="s">
        <v>68</v>
      </c>
      <c r="D190" s="162">
        <v>1536</v>
      </c>
      <c r="E190" s="133">
        <v>0</v>
      </c>
      <c r="F190" s="138">
        <v>0</v>
      </c>
      <c r="G190" s="133">
        <v>0</v>
      </c>
      <c r="H190" s="138">
        <v>0</v>
      </c>
      <c r="I190" s="133">
        <v>0</v>
      </c>
      <c r="J190" s="138">
        <v>0</v>
      </c>
      <c r="K190" s="133">
        <v>0</v>
      </c>
      <c r="L190" s="133">
        <f>SUM(J190:K190)</f>
        <v>0</v>
      </c>
    </row>
    <row r="191" spans="1:12" s="8" customFormat="1" ht="25.5">
      <c r="A191" s="153"/>
      <c r="B191" s="154">
        <v>71</v>
      </c>
      <c r="C191" s="155" t="s">
        <v>150</v>
      </c>
      <c r="D191" s="139"/>
      <c r="E191" s="139"/>
      <c r="F191" s="175"/>
      <c r="G191" s="176"/>
      <c r="H191" s="164"/>
      <c r="I191" s="139"/>
      <c r="J191" s="164"/>
      <c r="K191" s="139"/>
      <c r="L191" s="139"/>
    </row>
    <row r="192" spans="1:12" s="8" customFormat="1" ht="12.75">
      <c r="A192" s="74"/>
      <c r="B192" s="42" t="s">
        <v>148</v>
      </c>
      <c r="C192" s="41" t="s">
        <v>149</v>
      </c>
      <c r="D192" s="132">
        <v>0</v>
      </c>
      <c r="E192" s="132">
        <v>0</v>
      </c>
      <c r="F192" s="116">
        <v>6000</v>
      </c>
      <c r="G192" s="132">
        <v>0</v>
      </c>
      <c r="H192" s="116">
        <v>6000</v>
      </c>
      <c r="I192" s="132">
        <v>0</v>
      </c>
      <c r="J192" s="137">
        <v>0</v>
      </c>
      <c r="K192" s="132">
        <v>0</v>
      </c>
      <c r="L192" s="132">
        <f>SUM(J192:K192)</f>
        <v>0</v>
      </c>
    </row>
    <row r="193" spans="1:12" s="8" customFormat="1" ht="12.75">
      <c r="A193" s="74" t="s">
        <v>11</v>
      </c>
      <c r="B193" s="9">
        <v>60</v>
      </c>
      <c r="C193" s="40" t="s">
        <v>66</v>
      </c>
      <c r="D193" s="135">
        <f aca="true" t="shared" si="33" ref="D193:L193">SUM(D190:D192)</f>
        <v>1536</v>
      </c>
      <c r="E193" s="134">
        <f t="shared" si="33"/>
        <v>0</v>
      </c>
      <c r="F193" s="135">
        <f t="shared" si="33"/>
        <v>6000</v>
      </c>
      <c r="G193" s="134">
        <f t="shared" si="33"/>
        <v>0</v>
      </c>
      <c r="H193" s="135">
        <f t="shared" si="33"/>
        <v>6000</v>
      </c>
      <c r="I193" s="134">
        <f t="shared" si="33"/>
        <v>0</v>
      </c>
      <c r="J193" s="134">
        <f t="shared" si="33"/>
        <v>0</v>
      </c>
      <c r="K193" s="134">
        <f t="shared" si="33"/>
        <v>0</v>
      </c>
      <c r="L193" s="134">
        <f t="shared" si="33"/>
        <v>0</v>
      </c>
    </row>
    <row r="194" spans="1:12" s="8" customFormat="1" ht="12.75">
      <c r="A194" s="74" t="s">
        <v>11</v>
      </c>
      <c r="B194" s="57">
        <v>1.101</v>
      </c>
      <c r="C194" s="27" t="s">
        <v>57</v>
      </c>
      <c r="D194" s="135">
        <f aca="true" t="shared" si="34" ref="D194:L195">D193</f>
        <v>1536</v>
      </c>
      <c r="E194" s="134">
        <f t="shared" si="34"/>
        <v>0</v>
      </c>
      <c r="F194" s="135">
        <f t="shared" si="34"/>
        <v>6000</v>
      </c>
      <c r="G194" s="134">
        <f t="shared" si="34"/>
        <v>0</v>
      </c>
      <c r="H194" s="135">
        <f t="shared" si="34"/>
        <v>6000</v>
      </c>
      <c r="I194" s="134">
        <f t="shared" si="34"/>
        <v>0</v>
      </c>
      <c r="J194" s="134">
        <f t="shared" si="34"/>
        <v>0</v>
      </c>
      <c r="K194" s="134">
        <f t="shared" si="34"/>
        <v>0</v>
      </c>
      <c r="L194" s="134">
        <f t="shared" si="34"/>
        <v>0</v>
      </c>
    </row>
    <row r="195" spans="1:12" s="8" customFormat="1" ht="12.75">
      <c r="A195" s="74" t="s">
        <v>11</v>
      </c>
      <c r="B195" s="56">
        <v>1</v>
      </c>
      <c r="C195" s="40" t="s">
        <v>65</v>
      </c>
      <c r="D195" s="135">
        <f t="shared" si="34"/>
        <v>1536</v>
      </c>
      <c r="E195" s="134">
        <f t="shared" si="34"/>
        <v>0</v>
      </c>
      <c r="F195" s="135">
        <f t="shared" si="34"/>
        <v>6000</v>
      </c>
      <c r="G195" s="134">
        <f t="shared" si="34"/>
        <v>0</v>
      </c>
      <c r="H195" s="135">
        <f t="shared" si="34"/>
        <v>6000</v>
      </c>
      <c r="I195" s="134">
        <f t="shared" si="34"/>
        <v>0</v>
      </c>
      <c r="J195" s="134">
        <f t="shared" si="34"/>
        <v>0</v>
      </c>
      <c r="K195" s="134">
        <f t="shared" si="34"/>
        <v>0</v>
      </c>
      <c r="L195" s="134">
        <f t="shared" si="34"/>
        <v>0</v>
      </c>
    </row>
    <row r="196" spans="1:12" s="8" customFormat="1" ht="12.75">
      <c r="A196" s="74"/>
      <c r="B196" s="56"/>
      <c r="C196" s="40"/>
      <c r="D196" s="117"/>
      <c r="E196" s="130"/>
      <c r="F196" s="117"/>
      <c r="G196" s="130"/>
      <c r="H196" s="117"/>
      <c r="I196" s="130"/>
      <c r="J196" s="117"/>
      <c r="K196" s="130"/>
      <c r="L196" s="117"/>
    </row>
    <row r="197" spans="1:12" s="8" customFormat="1" ht="12.75">
      <c r="A197" s="74"/>
      <c r="B197" s="56">
        <v>2</v>
      </c>
      <c r="C197" s="40" t="s">
        <v>153</v>
      </c>
      <c r="D197" s="117"/>
      <c r="E197" s="130"/>
      <c r="F197" s="117"/>
      <c r="G197" s="130"/>
      <c r="H197" s="117"/>
      <c r="I197" s="130"/>
      <c r="J197" s="117"/>
      <c r="K197" s="130"/>
      <c r="L197" s="117"/>
    </row>
    <row r="198" spans="1:12" s="8" customFormat="1" ht="12.75">
      <c r="A198" s="74"/>
      <c r="B198" s="57">
        <v>2.101</v>
      </c>
      <c r="C198" s="40" t="s">
        <v>104</v>
      </c>
      <c r="D198" s="117"/>
      <c r="E198" s="130"/>
      <c r="F198" s="117"/>
      <c r="G198" s="130"/>
      <c r="H198" s="117"/>
      <c r="I198" s="130"/>
      <c r="J198" s="117"/>
      <c r="K198" s="130"/>
      <c r="L198" s="117"/>
    </row>
    <row r="199" spans="1:12" s="8" customFormat="1" ht="12.75">
      <c r="A199" s="177"/>
      <c r="B199" s="178">
        <v>60</v>
      </c>
      <c r="C199" s="41" t="s">
        <v>66</v>
      </c>
      <c r="D199" s="117"/>
      <c r="E199" s="130"/>
      <c r="F199" s="117"/>
      <c r="G199" s="130"/>
      <c r="H199" s="117"/>
      <c r="I199" s="130"/>
      <c r="J199" s="117"/>
      <c r="K199" s="130"/>
      <c r="L199" s="117"/>
    </row>
    <row r="200" spans="1:12" s="8" customFormat="1" ht="25.5">
      <c r="A200" s="177"/>
      <c r="B200" s="178">
        <v>71</v>
      </c>
      <c r="C200" s="41" t="s">
        <v>150</v>
      </c>
      <c r="D200" s="117"/>
      <c r="E200" s="130"/>
      <c r="F200" s="117"/>
      <c r="G200" s="130"/>
      <c r="H200" s="117"/>
      <c r="I200" s="130"/>
      <c r="J200" s="117"/>
      <c r="K200" s="130"/>
      <c r="L200" s="117"/>
    </row>
    <row r="201" spans="1:12" s="8" customFormat="1" ht="12.75">
      <c r="A201" s="74"/>
      <c r="B201" s="42" t="s">
        <v>148</v>
      </c>
      <c r="C201" s="41" t="s">
        <v>149</v>
      </c>
      <c r="D201" s="130">
        <v>0</v>
      </c>
      <c r="E201" s="130">
        <v>0</v>
      </c>
      <c r="F201" s="130">
        <v>0</v>
      </c>
      <c r="G201" s="130">
        <v>0</v>
      </c>
      <c r="H201" s="130">
        <v>0</v>
      </c>
      <c r="I201" s="130">
        <v>0</v>
      </c>
      <c r="J201" s="117">
        <v>6000</v>
      </c>
      <c r="K201" s="130">
        <v>0</v>
      </c>
      <c r="L201" s="117">
        <f>SUM(J201:K201)</f>
        <v>6000</v>
      </c>
    </row>
    <row r="202" spans="1:12" s="8" customFormat="1" ht="12.75">
      <c r="A202" s="74"/>
      <c r="B202" s="42"/>
      <c r="C202" s="41"/>
      <c r="D202" s="117"/>
      <c r="E202" s="130"/>
      <c r="F202" s="117"/>
      <c r="G202" s="130"/>
      <c r="H202" s="117"/>
      <c r="I202" s="130"/>
      <c r="J202" s="117"/>
      <c r="K202" s="130"/>
      <c r="L202" s="117"/>
    </row>
    <row r="203" spans="1:12" s="8" customFormat="1" ht="38.25">
      <c r="A203" s="74"/>
      <c r="B203" s="9">
        <v>72</v>
      </c>
      <c r="C203" s="41" t="s">
        <v>154</v>
      </c>
      <c r="D203" s="117"/>
      <c r="E203" s="130"/>
      <c r="F203" s="117"/>
      <c r="G203" s="130"/>
      <c r="H203" s="117"/>
      <c r="I203" s="130"/>
      <c r="J203" s="117"/>
      <c r="K203" s="130"/>
      <c r="L203" s="117"/>
    </row>
    <row r="204" spans="1:12" s="8" customFormat="1" ht="12.75">
      <c r="A204" s="74"/>
      <c r="B204" s="42" t="s">
        <v>155</v>
      </c>
      <c r="C204" s="41" t="s">
        <v>149</v>
      </c>
      <c r="D204" s="130">
        <v>0</v>
      </c>
      <c r="E204" s="130">
        <v>0</v>
      </c>
      <c r="F204" s="130">
        <v>0</v>
      </c>
      <c r="G204" s="130">
        <v>0</v>
      </c>
      <c r="H204" s="130">
        <v>0</v>
      </c>
      <c r="I204" s="130">
        <v>0</v>
      </c>
      <c r="J204" s="117">
        <v>15000</v>
      </c>
      <c r="K204" s="130">
        <v>0</v>
      </c>
      <c r="L204" s="117">
        <f>SUM(J204:K204)</f>
        <v>15000</v>
      </c>
    </row>
    <row r="205" spans="1:12" s="8" customFormat="1" ht="12.75">
      <c r="A205" s="74" t="s">
        <v>11</v>
      </c>
      <c r="B205" s="9">
        <v>60</v>
      </c>
      <c r="C205" s="40" t="s">
        <v>66</v>
      </c>
      <c r="D205" s="134">
        <f aca="true" t="shared" si="35" ref="D205:I205">D204+D201</f>
        <v>0</v>
      </c>
      <c r="E205" s="134">
        <f t="shared" si="35"/>
        <v>0</v>
      </c>
      <c r="F205" s="134">
        <f t="shared" si="35"/>
        <v>0</v>
      </c>
      <c r="G205" s="134">
        <f t="shared" si="35"/>
        <v>0</v>
      </c>
      <c r="H205" s="134">
        <f t="shared" si="35"/>
        <v>0</v>
      </c>
      <c r="I205" s="134">
        <f t="shared" si="35"/>
        <v>0</v>
      </c>
      <c r="J205" s="135">
        <f>J204+J201</f>
        <v>21000</v>
      </c>
      <c r="K205" s="134">
        <f>K204+K201</f>
        <v>0</v>
      </c>
      <c r="L205" s="135">
        <f>L204+L201</f>
        <v>21000</v>
      </c>
    </row>
    <row r="206" spans="1:12" s="8" customFormat="1" ht="12.75">
      <c r="A206" s="74" t="s">
        <v>11</v>
      </c>
      <c r="B206" s="57">
        <v>2.101</v>
      </c>
      <c r="C206" s="40" t="s">
        <v>104</v>
      </c>
      <c r="D206" s="134">
        <f aca="true" t="shared" si="36" ref="D206:L206">D205</f>
        <v>0</v>
      </c>
      <c r="E206" s="134">
        <f t="shared" si="36"/>
        <v>0</v>
      </c>
      <c r="F206" s="134">
        <f t="shared" si="36"/>
        <v>0</v>
      </c>
      <c r="G206" s="134">
        <f t="shared" si="36"/>
        <v>0</v>
      </c>
      <c r="H206" s="134">
        <f t="shared" si="36"/>
        <v>0</v>
      </c>
      <c r="I206" s="134">
        <f t="shared" si="36"/>
        <v>0</v>
      </c>
      <c r="J206" s="135">
        <f t="shared" si="36"/>
        <v>21000</v>
      </c>
      <c r="K206" s="134">
        <f t="shared" si="36"/>
        <v>0</v>
      </c>
      <c r="L206" s="135">
        <f t="shared" si="36"/>
        <v>21000</v>
      </c>
    </row>
    <row r="207" spans="1:12" s="8" customFormat="1" ht="12.75">
      <c r="A207" s="74" t="s">
        <v>11</v>
      </c>
      <c r="B207" s="56">
        <v>2</v>
      </c>
      <c r="C207" s="40" t="s">
        <v>153</v>
      </c>
      <c r="D207" s="133">
        <f aca="true" t="shared" si="37" ref="D207:L207">D206</f>
        <v>0</v>
      </c>
      <c r="E207" s="133">
        <f t="shared" si="37"/>
        <v>0</v>
      </c>
      <c r="F207" s="133">
        <f t="shared" si="37"/>
        <v>0</v>
      </c>
      <c r="G207" s="133">
        <f t="shared" si="37"/>
        <v>0</v>
      </c>
      <c r="H207" s="133">
        <f t="shared" si="37"/>
        <v>0</v>
      </c>
      <c r="I207" s="133">
        <f t="shared" si="37"/>
        <v>0</v>
      </c>
      <c r="J207" s="128">
        <f t="shared" si="37"/>
        <v>21000</v>
      </c>
      <c r="K207" s="133">
        <f t="shared" si="37"/>
        <v>0</v>
      </c>
      <c r="L207" s="128">
        <f t="shared" si="37"/>
        <v>21000</v>
      </c>
    </row>
    <row r="208" spans="1:12" s="8" customFormat="1" ht="25.5">
      <c r="A208" s="74" t="s">
        <v>11</v>
      </c>
      <c r="B208" s="55">
        <v>4408</v>
      </c>
      <c r="C208" s="68" t="s">
        <v>111</v>
      </c>
      <c r="D208" s="128">
        <f aca="true" t="shared" si="38" ref="D208:L208">D195+D207</f>
        <v>1536</v>
      </c>
      <c r="E208" s="133">
        <f t="shared" si="38"/>
        <v>0</v>
      </c>
      <c r="F208" s="128">
        <f t="shared" si="38"/>
        <v>6000</v>
      </c>
      <c r="G208" s="133">
        <f t="shared" si="38"/>
        <v>0</v>
      </c>
      <c r="H208" s="128">
        <f t="shared" si="38"/>
        <v>6000</v>
      </c>
      <c r="I208" s="133">
        <f t="shared" si="38"/>
        <v>0</v>
      </c>
      <c r="J208" s="128">
        <f t="shared" si="38"/>
        <v>21000</v>
      </c>
      <c r="K208" s="133">
        <f t="shared" si="38"/>
        <v>0</v>
      </c>
      <c r="L208" s="128">
        <f t="shared" si="38"/>
        <v>21000</v>
      </c>
    </row>
    <row r="209" spans="1:12" s="8" customFormat="1" ht="12.75">
      <c r="A209" s="74"/>
      <c r="B209" s="55"/>
      <c r="C209" s="68"/>
      <c r="D209" s="117"/>
      <c r="E209" s="130"/>
      <c r="F209" s="117"/>
      <c r="G209" s="130"/>
      <c r="H209" s="117"/>
      <c r="I209" s="130"/>
      <c r="J209" s="117"/>
      <c r="K209" s="130"/>
      <c r="L209" s="117"/>
    </row>
    <row r="210" spans="1:12" s="8" customFormat="1" ht="25.5">
      <c r="A210" s="74"/>
      <c r="B210" s="55">
        <v>5475</v>
      </c>
      <c r="C210" s="68" t="s">
        <v>156</v>
      </c>
      <c r="D210" s="117"/>
      <c r="E210" s="130"/>
      <c r="F210" s="117"/>
      <c r="G210" s="130"/>
      <c r="H210" s="117"/>
      <c r="I210" s="130"/>
      <c r="J210" s="117"/>
      <c r="K210" s="130"/>
      <c r="L210" s="117"/>
    </row>
    <row r="211" spans="1:12" s="8" customFormat="1" ht="12.75">
      <c r="A211" s="74"/>
      <c r="B211" s="156">
        <v>0.102</v>
      </c>
      <c r="C211" s="68" t="s">
        <v>1</v>
      </c>
      <c r="D211" s="117"/>
      <c r="E211" s="130"/>
      <c r="F211" s="117"/>
      <c r="G211" s="130"/>
      <c r="H211" s="117"/>
      <c r="I211" s="130"/>
      <c r="J211" s="117"/>
      <c r="K211" s="130"/>
      <c r="L211" s="117"/>
    </row>
    <row r="212" spans="1:12" s="8" customFormat="1" ht="12.75">
      <c r="A212" s="74"/>
      <c r="B212" s="9">
        <v>60</v>
      </c>
      <c r="C212" s="40" t="s">
        <v>66</v>
      </c>
      <c r="D212" s="117"/>
      <c r="E212" s="130"/>
      <c r="F212" s="117"/>
      <c r="G212" s="130"/>
      <c r="H212" s="117"/>
      <c r="I212" s="130"/>
      <c r="J212" s="117"/>
      <c r="K212" s="130"/>
      <c r="L212" s="117"/>
    </row>
    <row r="213" spans="1:12" s="8" customFormat="1" ht="38.25">
      <c r="A213" s="74"/>
      <c r="B213" s="9">
        <v>71</v>
      </c>
      <c r="C213" s="25" t="s">
        <v>157</v>
      </c>
      <c r="D213" s="117"/>
      <c r="E213" s="130"/>
      <c r="F213" s="117"/>
      <c r="G213" s="130"/>
      <c r="H213" s="117"/>
      <c r="I213" s="130"/>
      <c r="J213" s="117"/>
      <c r="K213" s="130"/>
      <c r="L213" s="117"/>
    </row>
    <row r="214" spans="1:12" s="8" customFormat="1" ht="12.75">
      <c r="A214" s="74"/>
      <c r="B214" s="9" t="s">
        <v>148</v>
      </c>
      <c r="C214" s="41" t="s">
        <v>149</v>
      </c>
      <c r="D214" s="130">
        <v>0</v>
      </c>
      <c r="E214" s="130">
        <v>0</v>
      </c>
      <c r="F214" s="130">
        <v>0</v>
      </c>
      <c r="G214" s="130">
        <v>0</v>
      </c>
      <c r="H214" s="130">
        <v>0</v>
      </c>
      <c r="I214" s="130">
        <v>0</v>
      </c>
      <c r="J214" s="117">
        <v>2050</v>
      </c>
      <c r="K214" s="130">
        <v>0</v>
      </c>
      <c r="L214" s="117">
        <f>SUM(J214:K214)</f>
        <v>2050</v>
      </c>
    </row>
    <row r="215" spans="1:12" s="8" customFormat="1" ht="12.75">
      <c r="A215" s="172" t="s">
        <v>11</v>
      </c>
      <c r="B215" s="179">
        <v>0.102</v>
      </c>
      <c r="C215" s="180" t="s">
        <v>1</v>
      </c>
      <c r="D215" s="134">
        <f>D214</f>
        <v>0</v>
      </c>
      <c r="E215" s="134">
        <f aca="true" t="shared" si="39" ref="E215:L216">E214</f>
        <v>0</v>
      </c>
      <c r="F215" s="134">
        <f t="shared" si="39"/>
        <v>0</v>
      </c>
      <c r="G215" s="134">
        <f t="shared" si="39"/>
        <v>0</v>
      </c>
      <c r="H215" s="134">
        <f t="shared" si="39"/>
        <v>0</v>
      </c>
      <c r="I215" s="134">
        <f t="shared" si="39"/>
        <v>0</v>
      </c>
      <c r="J215" s="135">
        <f t="shared" si="39"/>
        <v>2050</v>
      </c>
      <c r="K215" s="134">
        <f t="shared" si="39"/>
        <v>0</v>
      </c>
      <c r="L215" s="135">
        <f t="shared" si="39"/>
        <v>2050</v>
      </c>
    </row>
    <row r="216" spans="1:12" s="8" customFormat="1" ht="25.5">
      <c r="A216" s="181" t="s">
        <v>11</v>
      </c>
      <c r="B216" s="182">
        <v>5475</v>
      </c>
      <c r="C216" s="183" t="s">
        <v>156</v>
      </c>
      <c r="D216" s="134">
        <f>D215</f>
        <v>0</v>
      </c>
      <c r="E216" s="134">
        <f t="shared" si="39"/>
        <v>0</v>
      </c>
      <c r="F216" s="134">
        <f t="shared" si="39"/>
        <v>0</v>
      </c>
      <c r="G216" s="134">
        <f t="shared" si="39"/>
        <v>0</v>
      </c>
      <c r="H216" s="134">
        <f t="shared" si="39"/>
        <v>0</v>
      </c>
      <c r="I216" s="134">
        <f t="shared" si="39"/>
        <v>0</v>
      </c>
      <c r="J216" s="135">
        <f t="shared" si="39"/>
        <v>2050</v>
      </c>
      <c r="K216" s="134">
        <f t="shared" si="39"/>
        <v>0</v>
      </c>
      <c r="L216" s="135">
        <f t="shared" si="39"/>
        <v>2050</v>
      </c>
    </row>
    <row r="217" spans="1:12" ht="12.75">
      <c r="A217" s="82" t="s">
        <v>11</v>
      </c>
      <c r="B217" s="43"/>
      <c r="C217" s="44" t="s">
        <v>64</v>
      </c>
      <c r="D217" s="119">
        <f>D208+D216</f>
        <v>1536</v>
      </c>
      <c r="E217" s="132">
        <f aca="true" t="shared" si="40" ref="E217:L217">E208+E216</f>
        <v>0</v>
      </c>
      <c r="F217" s="119">
        <f t="shared" si="40"/>
        <v>6000</v>
      </c>
      <c r="G217" s="132">
        <f t="shared" si="40"/>
        <v>0</v>
      </c>
      <c r="H217" s="119">
        <f t="shared" si="40"/>
        <v>6000</v>
      </c>
      <c r="I217" s="132">
        <f t="shared" si="40"/>
        <v>0</v>
      </c>
      <c r="J217" s="119">
        <f t="shared" si="40"/>
        <v>23050</v>
      </c>
      <c r="K217" s="132">
        <f t="shared" si="40"/>
        <v>0</v>
      </c>
      <c r="L217" s="119">
        <f t="shared" si="40"/>
        <v>23050</v>
      </c>
    </row>
    <row r="218" spans="1:12" ht="12.75">
      <c r="A218" s="82" t="s">
        <v>11</v>
      </c>
      <c r="B218" s="43"/>
      <c r="C218" s="44" t="s">
        <v>4</v>
      </c>
      <c r="D218" s="143">
        <f aca="true" t="shared" si="41" ref="D218:L218">D217+D183</f>
        <v>75934</v>
      </c>
      <c r="E218" s="143">
        <f t="shared" si="41"/>
        <v>148752</v>
      </c>
      <c r="F218" s="143">
        <f t="shared" si="41"/>
        <v>12979</v>
      </c>
      <c r="G218" s="143">
        <f t="shared" si="41"/>
        <v>146255</v>
      </c>
      <c r="H218" s="143">
        <f t="shared" si="41"/>
        <v>22510</v>
      </c>
      <c r="I218" s="143">
        <f t="shared" si="41"/>
        <v>150691</v>
      </c>
      <c r="J218" s="143">
        <f t="shared" si="41"/>
        <v>40879</v>
      </c>
      <c r="K218" s="143">
        <f t="shared" si="41"/>
        <v>151153</v>
      </c>
      <c r="L218" s="143">
        <f t="shared" si="41"/>
        <v>192032</v>
      </c>
    </row>
    <row r="219" spans="3:7" ht="14.25" customHeight="1">
      <c r="C219" s="168" t="s">
        <v>163</v>
      </c>
      <c r="F219" s="91"/>
      <c r="G219" s="91"/>
    </row>
    <row r="220" spans="1:7" ht="12.75">
      <c r="A220" s="73" t="s">
        <v>13</v>
      </c>
      <c r="B220" s="46">
        <v>2408</v>
      </c>
      <c r="C220" s="30" t="s">
        <v>113</v>
      </c>
      <c r="F220" s="91"/>
      <c r="G220" s="91"/>
    </row>
    <row r="221" spans="1:12" ht="12.75">
      <c r="A221" s="72"/>
      <c r="B221" s="120">
        <v>1.911</v>
      </c>
      <c r="C221" s="121" t="s">
        <v>110</v>
      </c>
      <c r="D221" s="87" t="s">
        <v>26</v>
      </c>
      <c r="E221" s="122">
        <v>110</v>
      </c>
      <c r="F221" s="87" t="s">
        <v>26</v>
      </c>
      <c r="G221" s="87" t="s">
        <v>26</v>
      </c>
      <c r="H221" s="87" t="s">
        <v>26</v>
      </c>
      <c r="I221" s="87" t="s">
        <v>26</v>
      </c>
      <c r="J221" s="87" t="s">
        <v>26</v>
      </c>
      <c r="K221" s="87" t="s">
        <v>26</v>
      </c>
      <c r="L221" s="87" t="s">
        <v>26</v>
      </c>
    </row>
    <row r="222" spans="1:12" ht="9.75" customHeight="1">
      <c r="A222" s="72"/>
      <c r="B222" s="1"/>
      <c r="C222" s="157"/>
      <c r="D222" s="98"/>
      <c r="E222" s="98"/>
      <c r="F222" s="98"/>
      <c r="G222" s="98"/>
      <c r="H222" s="98"/>
      <c r="I222" s="98"/>
      <c r="J222" s="98"/>
      <c r="K222" s="98"/>
      <c r="L222" s="98"/>
    </row>
    <row r="223" spans="2:12" ht="25.5">
      <c r="B223" s="55">
        <v>4408</v>
      </c>
      <c r="C223" s="68" t="s">
        <v>111</v>
      </c>
      <c r="E223" s="144"/>
      <c r="F223" s="144"/>
      <c r="G223" s="144"/>
      <c r="H223" s="144"/>
      <c r="I223" s="144"/>
      <c r="J223" s="144"/>
      <c r="K223" s="144"/>
      <c r="L223" s="144"/>
    </row>
    <row r="224" spans="1:12" ht="12.75">
      <c r="A224" s="72"/>
      <c r="B224" s="120">
        <v>1.911</v>
      </c>
      <c r="C224" s="121" t="s">
        <v>110</v>
      </c>
      <c r="D224" s="98">
        <v>2879</v>
      </c>
      <c r="E224" s="87" t="s">
        <v>26</v>
      </c>
      <c r="F224" s="87" t="s">
        <v>26</v>
      </c>
      <c r="G224" s="87" t="s">
        <v>26</v>
      </c>
      <c r="H224" s="87" t="s">
        <v>26</v>
      </c>
      <c r="I224" s="87" t="s">
        <v>26</v>
      </c>
      <c r="J224" s="87" t="s">
        <v>26</v>
      </c>
      <c r="K224" s="87" t="s">
        <v>26</v>
      </c>
      <c r="L224" s="87" t="s">
        <v>26</v>
      </c>
    </row>
    <row r="225" spans="1:12" ht="6" customHeight="1">
      <c r="A225" s="81"/>
      <c r="B225" s="62"/>
      <c r="C225" s="184"/>
      <c r="D225" s="123"/>
      <c r="E225" s="123"/>
      <c r="F225" s="123"/>
      <c r="G225" s="123"/>
      <c r="H225" s="123"/>
      <c r="I225" s="123"/>
      <c r="J225" s="123"/>
      <c r="K225" s="123"/>
      <c r="L225" s="123"/>
    </row>
  </sheetData>
  <sheetProtection/>
  <autoFilter ref="A21:L225"/>
  <mergeCells count="10">
    <mergeCell ref="A1:L1"/>
    <mergeCell ref="A2:L2"/>
    <mergeCell ref="F20:G20"/>
    <mergeCell ref="J20:L20"/>
    <mergeCell ref="J19:L19"/>
    <mergeCell ref="D19:E19"/>
    <mergeCell ref="F19:G19"/>
    <mergeCell ref="H19:I19"/>
    <mergeCell ref="H20:I20"/>
    <mergeCell ref="D20:E20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93" useFirstPageNumber="1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2011-03-22T07:55:09Z</cp:lastPrinted>
  <dcterms:created xsi:type="dcterms:W3CDTF">2004-06-02T16:14:39Z</dcterms:created>
  <dcterms:modified xsi:type="dcterms:W3CDTF">2011-03-30T05:27:52Z</dcterms:modified>
  <cp:category/>
  <cp:version/>
  <cp:contentType/>
  <cp:contentStatus/>
</cp:coreProperties>
</file>