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251" windowWidth="6180" windowHeight="7320" activeTab="0"/>
  </bookViews>
  <sheets>
    <sheet name="dem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'[4]DEMAND18'!#REF!</definedName>
    <definedName name="__123Graph_D" hidden="1">#REF!</definedName>
    <definedName name="_xlnm._FilterDatabase" localSheetId="0" hidden="1">'dem15'!$A$16:$O$306</definedName>
    <definedName name="_Regression_Int" localSheetId="0" hidden="1">1</definedName>
    <definedName name="ahcap">#REF!</definedName>
    <definedName name="are" localSheetId="0">'dem15'!$D$263:$L$263</definedName>
    <definedName name="arerec" localSheetId="0">'dem15'!#REF!</definedName>
    <definedName name="censusrec">#REF!</definedName>
    <definedName name="ch" localSheetId="0">'dem15'!$D$240:$L$240</definedName>
    <definedName name="charged">#REF!</definedName>
    <definedName name="chCap" localSheetId="0">'dem15'!$D$295:$L$295</definedName>
    <definedName name="chrec" localSheetId="0">'dem15'!#REF!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rtirec" localSheetId="0">'dem15'!#REF!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np">#REF!</definedName>
    <definedName name="Nutrition">#REF!</definedName>
    <definedName name="oap" localSheetId="0">'dem15'!$D$284:$L$284</definedName>
    <definedName name="oapCap" localSheetId="0">'dem15'!$D$303:$L$303</definedName>
    <definedName name="oges">#REF!</definedName>
    <definedName name="pension">#REF!</definedName>
    <definedName name="_xlnm.Print_Area" localSheetId="0">'dem15'!$A$1:$L$306</definedName>
    <definedName name="_xlnm.Print_Titles" localSheetId="0">'dem15'!$13:$16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'dem15'!#REF!</definedName>
    <definedName name="swc">#REF!</definedName>
    <definedName name="tax">#REF!</definedName>
    <definedName name="udhd">#REF!</definedName>
    <definedName name="urbancap">#REF!</definedName>
    <definedName name="voted" localSheetId="0">'dem15'!$E$11:$G$11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'dem15'!$A$1:$L$306</definedName>
    <definedName name="Z_239EE218_578E_4317_BEED_14D5D7089E27_.wvu.PrintArea" localSheetId="0" hidden="1">'dem15'!$A$1:$L$302</definedName>
    <definedName name="Z_239EE218_578E_4317_BEED_14D5D7089E27_.wvu.PrintTitles" localSheetId="0" hidden="1">'dem15'!$13:$16</definedName>
    <definedName name="Z_302A3EA3_AE96_11D5_A646_0050BA3D7AFD_.wvu.FilterData" localSheetId="0" hidden="1">'dem15'!$A$1:$L$306</definedName>
    <definedName name="Z_302A3EA3_AE96_11D5_A646_0050BA3D7AFD_.wvu.PrintArea" localSheetId="0" hidden="1">'dem15'!$A$1:$L$302</definedName>
    <definedName name="Z_302A3EA3_AE96_11D5_A646_0050BA3D7AFD_.wvu.PrintTitles" localSheetId="0" hidden="1">'dem15'!$13:$16</definedName>
    <definedName name="Z_36DBA021_0ECB_11D4_8064_004005726899_.wvu.FilterData" localSheetId="0" hidden="1">'dem15'!$C$18:$C$66</definedName>
    <definedName name="Z_36DBA021_0ECB_11D4_8064_004005726899_.wvu.PrintArea" localSheetId="0" hidden="1">'dem15'!$A$1:$L$301</definedName>
    <definedName name="Z_36DBA021_0ECB_11D4_8064_004005726899_.wvu.PrintTitles" localSheetId="0" hidden="1">'dem15'!$13:$16</definedName>
    <definedName name="Z_93EBE921_AE91_11D5_8685_004005726899_.wvu.FilterData" localSheetId="0" hidden="1">'dem15'!$C$18:$C$66</definedName>
    <definedName name="Z_93EBE921_AE91_11D5_8685_004005726899_.wvu.PrintArea" localSheetId="0" hidden="1">'dem15'!$A$1:$L$301</definedName>
    <definedName name="Z_93EBE921_AE91_11D5_8685_004005726899_.wvu.PrintTitles" localSheetId="0" hidden="1">'dem15'!$13:$16</definedName>
    <definedName name="Z_94DA79C1_0FDE_11D5_9579_000021DAEEA2_.wvu.FilterData" localSheetId="0" hidden="1">'dem15'!$C$18:$C$66</definedName>
    <definedName name="Z_94DA79C1_0FDE_11D5_9579_000021DAEEA2_.wvu.PrintArea" localSheetId="0" hidden="1">'dem15'!$A$1:$L$301</definedName>
    <definedName name="Z_94DA79C1_0FDE_11D5_9579_000021DAEEA2_.wvu.PrintTitles" localSheetId="0" hidden="1">'dem15'!$13:$16</definedName>
    <definedName name="Z_B4CB098C_161F_11D5_8064_004005726899_.wvu.FilterData" localSheetId="0" hidden="1">'dem15'!$C$18:$C$66</definedName>
    <definedName name="Z_C868F8C3_16D7_11D5_A68D_81D6213F5331_.wvu.FilterData" localSheetId="0" hidden="1">'dem15'!$C$18:$C$66</definedName>
    <definedName name="Z_C868F8C3_16D7_11D5_A68D_81D6213F5331_.wvu.PrintArea" localSheetId="0" hidden="1">'dem15'!$A$1:$L$301</definedName>
    <definedName name="Z_C868F8C3_16D7_11D5_A68D_81D6213F5331_.wvu.PrintTitles" localSheetId="0" hidden="1">'dem15'!$13:$16</definedName>
    <definedName name="Z_E5DF37BD_125C_11D5_8DC4_D0F5D88B3549_.wvu.FilterData" localSheetId="0" hidden="1">'dem15'!$C$18:$C$66</definedName>
    <definedName name="Z_E5DF37BD_125C_11D5_8DC4_D0F5D88B3549_.wvu.PrintArea" localSheetId="0" hidden="1">'dem15'!$A$1:$L$301</definedName>
    <definedName name="Z_E5DF37BD_125C_11D5_8DC4_D0F5D88B3549_.wvu.PrintTitles" localSheetId="0" hidden="1">'dem15'!$13:$16</definedName>
    <definedName name="Z_F8ADACC1_164E_11D6_B603_000021DAEEA2_.wvu.FilterData" localSheetId="0" hidden="1">'dem15'!$C$18:$C$66</definedName>
    <definedName name="Z_F8ADACC1_164E_11D6_B603_000021DAEEA2_.wvu.PrintArea" localSheetId="0" hidden="1">'dem15'!$A$1:$L$301</definedName>
    <definedName name="Z_F8ADACC1_164E_11D6_B603_000021DAEEA2_.wvu.PrintTitles" localSheetId="0" hidden="1">'dem15'!$13:$16</definedName>
  </definedNames>
  <calcPr fullCalcOnLoad="1"/>
</workbook>
</file>

<file path=xl/sharedStrings.xml><?xml version="1.0" encoding="utf-8"?>
<sst xmlns="http://schemas.openxmlformats.org/spreadsheetml/2006/main" count="493" uniqueCount="213">
  <si>
    <t>C - Economic Services (a) Agriculture &amp; Allied Activities</t>
  </si>
  <si>
    <t>Agricultural Research &amp; Education</t>
  </si>
  <si>
    <t>Other Agricultural Programmes</t>
  </si>
  <si>
    <t>(a) Capital Accounts on Agriculture &amp; Allied Activities</t>
  </si>
  <si>
    <t>Capital Outlay on Crop Husbandry</t>
  </si>
  <si>
    <t>Capital Outlay on Other Agricultural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</si>
  <si>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</si>
  <si>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</si>
  <si>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</si>
  <si>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</si>
  <si>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</si>
  <si>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</si>
  <si>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</si>
  <si>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</si>
  <si>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</si>
  <si>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</si>
  <si>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</si>
  <si>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</si>
  <si>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</si>
  <si>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</si>
  <si>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</si>
  <si>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</si>
  <si>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</si>
  <si>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</si>
  <si>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</si>
  <si>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Rent,Rates &amp; Taxes</t>
  </si>
  <si>
    <t>16.44.20</t>
  </si>
  <si>
    <t>Other Administrative Expenses</t>
  </si>
  <si>
    <t>16.44.26</t>
  </si>
  <si>
    <t>Advertisement &amp; Publicity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</si>
  <si>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</si>
  <si>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</si>
  <si>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</si>
  <si>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</si>
  <si>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</si>
  <si>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</si>
  <si>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</si>
  <si>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16.45.14</t>
  </si>
  <si>
    <t>16.45.50</t>
  </si>
  <si>
    <t>West District</t>
  </si>
  <si>
    <t>16.46.01</t>
  </si>
  <si>
    <t>16.46.11</t>
  </si>
  <si>
    <t>16.46.13</t>
  </si>
  <si>
    <t>16.46.14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</si>
  <si>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</si>
  <si>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</si>
  <si>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</si>
  <si>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</si>
  <si>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</si>
  <si>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</si>
  <si>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</si>
  <si>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</si>
  <si>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</si>
  <si>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16.48.14</t>
  </si>
  <si>
    <t>Rent, Rates &amp; Taxes</t>
  </si>
  <si>
    <t>16.48.50</t>
  </si>
  <si>
    <t>Agricultural Farms</t>
  </si>
  <si>
    <t>Horticulture Farms</t>
  </si>
  <si>
    <t>16.60.21</t>
  </si>
  <si>
    <t>16.60.50</t>
  </si>
  <si>
    <t>Other Charges</t>
  </si>
  <si>
    <t>16.60.52</t>
  </si>
  <si>
    <t>Machinery &amp; Equipment</t>
  </si>
  <si>
    <t>16.60.72</t>
  </si>
  <si>
    <t>Farm Improvement</t>
  </si>
  <si>
    <t>16.60.73</t>
  </si>
  <si>
    <t>Nurseries</t>
  </si>
  <si>
    <t>Travel Expenses</t>
  </si>
  <si>
    <t>Office Expenses</t>
  </si>
  <si>
    <t>16.47.13</t>
  </si>
  <si>
    <t>Organic Manures and Bio-Fertilizers</t>
  </si>
  <si>
    <t>16.63.21</t>
  </si>
  <si>
    <t>Supplies and Materials</t>
  </si>
  <si>
    <t>16.63.50</t>
  </si>
  <si>
    <t>Plant Protection</t>
  </si>
  <si>
    <t>16.00.21</t>
  </si>
  <si>
    <t>16.00.50</t>
  </si>
  <si>
    <t>Commercial Crops</t>
  </si>
  <si>
    <t>Production of Planting Materials</t>
  </si>
  <si>
    <t>16.60.01</t>
  </si>
  <si>
    <t>16.60.11</t>
  </si>
  <si>
    <t>16.60.13</t>
  </si>
  <si>
    <t>Development of other Commercial Crops</t>
  </si>
  <si>
    <t>16.73.50</t>
  </si>
  <si>
    <t>Extension and Farmer's Training</t>
  </si>
  <si>
    <t>16.00.11</t>
  </si>
  <si>
    <t>16.00.13</t>
  </si>
  <si>
    <t>16.00.16</t>
  </si>
  <si>
    <t>Publication</t>
  </si>
  <si>
    <t>16.00.26</t>
  </si>
  <si>
    <t>Crop Insurance</t>
  </si>
  <si>
    <t>Horticulture and Vegetable Crops</t>
  </si>
  <si>
    <t>Floriculture</t>
  </si>
  <si>
    <t>61.00.01</t>
  </si>
  <si>
    <t>61.00.11</t>
  </si>
  <si>
    <t>61.00.13</t>
  </si>
  <si>
    <t>61.00.21</t>
  </si>
  <si>
    <t>61.00.27</t>
  </si>
  <si>
    <t>61.00.50</t>
  </si>
  <si>
    <t>61.00.52</t>
  </si>
  <si>
    <t>61.00.74</t>
  </si>
  <si>
    <t>Floriculture Development</t>
  </si>
  <si>
    <t>Fruits</t>
  </si>
  <si>
    <t>62.00.01</t>
  </si>
  <si>
    <t>62.00.11</t>
  </si>
  <si>
    <t>62.00.13</t>
  </si>
  <si>
    <t>62.00.21</t>
  </si>
  <si>
    <t>62.00.50</t>
  </si>
  <si>
    <t>Progeny Orchards</t>
  </si>
  <si>
    <t>63.00.01</t>
  </si>
  <si>
    <t>63.00.11</t>
  </si>
  <si>
    <t>63.00.13</t>
  </si>
  <si>
    <t>63.00.21</t>
  </si>
  <si>
    <t>63.00.27</t>
  </si>
  <si>
    <t>63.00.50</t>
  </si>
  <si>
    <t>Vegetables</t>
  </si>
  <si>
    <t>64.00.50</t>
  </si>
  <si>
    <t>Bee Keeping</t>
  </si>
  <si>
    <t>65.00.21</t>
  </si>
  <si>
    <t>Supplies &amp; Materials</t>
  </si>
  <si>
    <t>Assistance to Zilla Parishads/District Level Panchayats</t>
  </si>
  <si>
    <t>Grants-in-aid</t>
  </si>
  <si>
    <t>Assistance to Gram Panchayats</t>
  </si>
  <si>
    <t>Horticulture  Department</t>
  </si>
  <si>
    <t>Other Expenditure</t>
  </si>
  <si>
    <t>Crop husbandry</t>
  </si>
  <si>
    <t>Research</t>
  </si>
  <si>
    <t>16.74.21</t>
  </si>
  <si>
    <t>16.74.50</t>
  </si>
  <si>
    <t>Education</t>
  </si>
  <si>
    <t>Marketing facilities</t>
  </si>
  <si>
    <t>65.00.01</t>
  </si>
  <si>
    <t>65.00.11</t>
  </si>
  <si>
    <t>65.00.13</t>
  </si>
  <si>
    <t>65.00.33</t>
  </si>
  <si>
    <t>65.00.50</t>
  </si>
  <si>
    <t>Regulated Wholesale Market</t>
  </si>
  <si>
    <t>66.00.13</t>
  </si>
  <si>
    <t>Marketing &amp; Quality Control</t>
  </si>
  <si>
    <t>CAPITAL SECTION</t>
  </si>
  <si>
    <t>16.00.74</t>
  </si>
  <si>
    <t>16.00.75</t>
  </si>
  <si>
    <t>16.00.60</t>
  </si>
  <si>
    <t>Other Capital Expenditure</t>
  </si>
  <si>
    <t>Marketing Facilities</t>
  </si>
  <si>
    <t>00.00.78</t>
  </si>
  <si>
    <t>Infrastructure Development</t>
  </si>
  <si>
    <t>DEMAND NO. 15</t>
  </si>
  <si>
    <t>Planning, Monitoring and Evaluation</t>
  </si>
  <si>
    <t>Advisory Board</t>
  </si>
  <si>
    <t>Organic Farming</t>
  </si>
  <si>
    <t>Head Office establishment</t>
  </si>
  <si>
    <t>Bio Fertilizers</t>
  </si>
  <si>
    <t>Organic Fertilizers</t>
  </si>
  <si>
    <t>16.47.14</t>
  </si>
  <si>
    <t>61.00.75</t>
  </si>
  <si>
    <t>62.00.71</t>
  </si>
  <si>
    <t>Development of Orchards</t>
  </si>
  <si>
    <t>63.00.71</t>
  </si>
  <si>
    <t>Floriculture Board</t>
  </si>
  <si>
    <t>Bio Fertilizer</t>
  </si>
  <si>
    <t>16.63.71</t>
  </si>
  <si>
    <t>61.00.76</t>
  </si>
  <si>
    <t>Flower Show</t>
  </si>
  <si>
    <t>Mushroom Development</t>
  </si>
  <si>
    <t>16.74.13</t>
  </si>
  <si>
    <t>Capacity Building/Training</t>
  </si>
  <si>
    <t>65.00.79</t>
  </si>
  <si>
    <t>Revenue</t>
  </si>
  <si>
    <t>Capital</t>
  </si>
  <si>
    <t>HORTICULTURE AND CASH CROPS DEVELOPMENT</t>
  </si>
  <si>
    <t>II. Details of the estimates and the heads under which this grant will be accounted for:</t>
  </si>
  <si>
    <t>16.00.84</t>
  </si>
  <si>
    <t>Subsidies</t>
  </si>
  <si>
    <t>66.44.13</t>
  </si>
  <si>
    <t>66.44.50</t>
  </si>
  <si>
    <t>66.44.71</t>
  </si>
  <si>
    <t>66.44.72</t>
  </si>
  <si>
    <t>2009-10</t>
  </si>
  <si>
    <t>61.00.77</t>
  </si>
  <si>
    <t>16.00.63</t>
  </si>
  <si>
    <t>16.44.42</t>
  </si>
  <si>
    <t>Development of Cardamom Cultivation</t>
  </si>
  <si>
    <t>Manures and Fertilisers</t>
  </si>
  <si>
    <t>Introduction of Exotic Varieties of Orchids and Other Flowers and Development of Rural Enterpreneurs</t>
  </si>
  <si>
    <t>Adaptive Trials</t>
  </si>
  <si>
    <t>65.00.42</t>
  </si>
  <si>
    <t>Plasticulture (Construction of Green 
House)</t>
  </si>
  <si>
    <t>Cardamom Research</t>
  </si>
  <si>
    <t>16.69.71</t>
  </si>
  <si>
    <t>64.00.33</t>
  </si>
  <si>
    <t>Subsidies (Price support to farmers)</t>
  </si>
  <si>
    <t>DS</t>
  </si>
  <si>
    <t xml:space="preserve">% </t>
  </si>
  <si>
    <t>Disc %</t>
  </si>
  <si>
    <t>-</t>
  </si>
  <si>
    <t>2010-11</t>
  </si>
  <si>
    <t>16.00.31</t>
  </si>
  <si>
    <t>Plasticulture (Construction of Green 
House) (ACA)</t>
  </si>
  <si>
    <t>16.00.85</t>
  </si>
  <si>
    <t>66.44.83</t>
  </si>
  <si>
    <t>Sikkim Organic Mission</t>
  </si>
  <si>
    <t>Agricultural Research &amp; 
Education</t>
  </si>
  <si>
    <t>Participatory Technology 
Development</t>
  </si>
  <si>
    <t>Development of Cardamom 
Cultivation</t>
  </si>
  <si>
    <t>Distribution of Plants/Seedling to 
Farmers</t>
  </si>
  <si>
    <t>Production and Distribution of 
Seedlings-Passion Fruits, Orange, 
Pear etc.</t>
  </si>
  <si>
    <t>Marketing &amp; Quality Control 
Programme</t>
  </si>
  <si>
    <t>Construction of Ginger Processing 
Unit</t>
  </si>
  <si>
    <t>2011-12</t>
  </si>
  <si>
    <t>I.  Estimate of the amount required in the year ending 31st March, 2012 to defray the charges in respect of  Horticulture &amp; Cash Crops Development</t>
  </si>
  <si>
    <t>(In Thousands of Rupees)</t>
  </si>
  <si>
    <t>Lumpsum Provision for Revision of Pay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</si>
</sst>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0#"/>
    <numFmt numFmtId="166" formatCode="0#"/>
    <numFmt numFmtId="167" formatCode="0000##"/>
    <numFmt numFmtId="168" formatCode="00000#"/>
    <numFmt numFmtId="169" formatCode="00.00#"/>
    <numFmt numFmtId="170" formatCode="00.###"/>
    <numFmt numFmtId="171" formatCode="00.#00"/>
    <numFmt numFmtId="172" formatCode="0#.00#"/>
    <numFmt numFmtId="173" formatCode="00.000"/>
    <numFmt numFmtId="174" formatCode="0#.#00"/>
    <numFmt numFmtId="175" formatCode="00"/>
    <numFmt numFmtId="176" formatCode="#,##0;[Red]#,##0"/>
    <numFmt numFmtId="177" formatCode="_(* #,##0.0_);_(* \(#,##0.0\);_(* &quot;-&quot;??_);_(@_)"/>
    <numFmt numFmtId="178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>
      <alignment horizontal="righ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5" fillId="0" borderId="0" xfId="58" applyFont="1" applyFill="1" applyAlignment="1" applyProtection="1">
      <alignment horizontal="center"/>
      <protection/>
    </xf>
    <xf numFmtId="0" fontId="4" fillId="0" borderId="0" xfId="58" applyFont="1" applyFill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4" fillId="0" borderId="0" xfId="58" applyFont="1" applyFill="1" applyAlignment="1" applyProtection="1">
      <alignment horizontal="left" vertical="top" wrapText="1"/>
      <protection/>
    </xf>
    <xf numFmtId="0" fontId="5" fillId="0" borderId="0" xfId="58" applyFont="1" applyFill="1" applyAlignment="1" applyProtection="1">
      <alignment horizontal="left" vertical="top" wrapText="1"/>
      <protection/>
    </xf>
    <xf numFmtId="168" fontId="4" fillId="0" borderId="0" xfId="58" applyNumberFormat="1" applyFont="1" applyFill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168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170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Alignment="1">
      <alignment horizontal="right" vertical="top" wrapText="1"/>
      <protection/>
    </xf>
    <xf numFmtId="1" fontId="4" fillId="0" borderId="0" xfId="58" applyNumberFormat="1" applyFont="1" applyFill="1" applyAlignment="1">
      <alignment horizontal="right" vertical="top" wrapText="1"/>
      <protection/>
    </xf>
    <xf numFmtId="166" fontId="5" fillId="0" borderId="0" xfId="58" applyNumberFormat="1" applyFont="1" applyFill="1" applyAlignment="1" applyProtection="1">
      <alignment horizontal="left" vertical="top" wrapText="1"/>
      <protection/>
    </xf>
    <xf numFmtId="169" fontId="5" fillId="0" borderId="0" xfId="58" applyNumberFormat="1" applyFont="1" applyFill="1" applyAlignment="1">
      <alignment horizontal="right" vertical="top" wrapText="1"/>
      <protection/>
    </xf>
    <xf numFmtId="1" fontId="4" fillId="0" borderId="0" xfId="58" applyNumberFormat="1" applyFont="1" applyFill="1" applyBorder="1" applyAlignment="1">
      <alignment horizontal="right" vertical="top" wrapText="1"/>
      <protection/>
    </xf>
    <xf numFmtId="169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4" fillId="0" borderId="11" xfId="60" applyFont="1" applyFill="1" applyBorder="1" applyAlignment="1" applyProtection="1">
      <alignment vertical="top" wrapText="1"/>
      <protection/>
    </xf>
    <xf numFmtId="0" fontId="4" fillId="0" borderId="10" xfId="60" applyFont="1" applyFill="1" applyBorder="1" applyAlignment="1" applyProtection="1">
      <alignment vertical="top" wrapText="1"/>
      <protection/>
    </xf>
    <xf numFmtId="165" fontId="5" fillId="0" borderId="0" xfId="58" applyNumberFormat="1" applyFont="1" applyFill="1" applyBorder="1" applyAlignment="1">
      <alignment horizontal="right" vertical="top" wrapText="1"/>
      <protection/>
    </xf>
    <xf numFmtId="175" fontId="4" fillId="0" borderId="0" xfId="58" applyNumberFormat="1" applyFont="1" applyFill="1" applyBorder="1" applyAlignment="1">
      <alignment horizontal="right" vertical="top" wrapText="1"/>
      <protection/>
    </xf>
    <xf numFmtId="173" fontId="5" fillId="0" borderId="0" xfId="58" applyNumberFormat="1" applyFont="1" applyFill="1" applyBorder="1" applyAlignment="1">
      <alignment horizontal="right" vertical="top" wrapText="1"/>
      <protection/>
    </xf>
    <xf numFmtId="173" fontId="4" fillId="0" borderId="0" xfId="58" applyNumberFormat="1" applyFont="1" applyFill="1" applyBorder="1" applyAlignment="1">
      <alignment horizontal="right" vertical="top" wrapText="1"/>
      <protection/>
    </xf>
    <xf numFmtId="166" fontId="4" fillId="0" borderId="0" xfId="58" applyNumberFormat="1" applyFont="1" applyFill="1" applyBorder="1" applyAlignment="1">
      <alignment horizontal="right" vertical="top" wrapText="1"/>
      <protection/>
    </xf>
    <xf numFmtId="172" fontId="5" fillId="0" borderId="0" xfId="58" applyNumberFormat="1" applyFont="1" applyFill="1" applyBorder="1" applyAlignment="1">
      <alignment horizontal="right" vertical="top" wrapText="1"/>
      <protection/>
    </xf>
    <xf numFmtId="174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171" fontId="5" fillId="0" borderId="0" xfId="58" applyNumberFormat="1" applyFont="1" applyFill="1" applyBorder="1" applyAlignment="1">
      <alignment horizontal="right" vertical="top" wrapText="1"/>
      <protection/>
    </xf>
    <xf numFmtId="171" fontId="4" fillId="0" borderId="0" xfId="58" applyNumberFormat="1" applyFont="1" applyFill="1" applyBorder="1" applyAlignment="1">
      <alignment horizontal="right" vertical="top" wrapText="1"/>
      <protection/>
    </xf>
    <xf numFmtId="166" fontId="5" fillId="0" borderId="0" xfId="58" applyNumberFormat="1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10" xfId="58" applyFont="1" applyFill="1" applyBorder="1" applyAlignment="1">
      <alignment vertical="top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167" fontId="4" fillId="0" borderId="0" xfId="58" applyNumberFormat="1" applyFont="1" applyFill="1" applyBorder="1" applyAlignment="1">
      <alignment horizontal="right" vertical="top" wrapText="1"/>
      <protection/>
    </xf>
    <xf numFmtId="166" fontId="4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>
      <alignment horizontal="center" vertical="top" wrapText="1"/>
      <protection/>
    </xf>
    <xf numFmtId="0" fontId="4" fillId="0" borderId="0" xfId="58" applyFont="1" applyFill="1" applyAlignment="1">
      <alignment horizontal="left" vertical="top"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11" xfId="58" applyNumberFormat="1" applyFont="1" applyFill="1" applyBorder="1" applyAlignment="1" applyProtection="1">
      <alignment horizontal="right"/>
      <protection/>
    </xf>
    <xf numFmtId="0" fontId="4" fillId="0" borderId="11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left"/>
      <protection/>
    </xf>
    <xf numFmtId="0" fontId="4" fillId="0" borderId="0" xfId="58" applyNumberFormat="1" applyFont="1" applyFill="1" applyAlignment="1">
      <alignment horizontal="center" vertical="top" wrapText="1"/>
      <protection/>
    </xf>
    <xf numFmtId="0" fontId="5" fillId="0" borderId="0" xfId="58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164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10" xfId="58" applyFont="1" applyFill="1" applyBorder="1" applyAlignment="1">
      <alignment horizontal="right" vertical="top" wrapText="1"/>
      <protection/>
    </xf>
    <xf numFmtId="168" fontId="4" fillId="0" borderId="10" xfId="58" applyNumberFormat="1" applyFont="1" applyFill="1" applyBorder="1" applyAlignment="1">
      <alignment horizontal="right" vertical="top" wrapText="1"/>
      <protection/>
    </xf>
    <xf numFmtId="169" fontId="5" fillId="0" borderId="10" xfId="58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58" applyNumberFormat="1" applyFont="1" applyFill="1" applyAlignment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2" xfId="58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58" applyNumberFormat="1" applyFont="1" applyFill="1" applyBorder="1" applyAlignment="1" applyProtection="1">
      <alignment horizontal="right" wrapText="1"/>
      <protection/>
    </xf>
    <xf numFmtId="0" fontId="4" fillId="0" borderId="12" xfId="58" applyNumberFormat="1" applyFont="1" applyFill="1" applyBorder="1" applyAlignment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0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top"/>
    </xf>
    <xf numFmtId="178" fontId="4" fillId="0" borderId="11" xfId="58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Alignment="1" applyProtection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>
      <alignment horizontal="right" wrapText="1"/>
      <protection/>
    </xf>
    <xf numFmtId="0" fontId="4" fillId="0" borderId="0" xfId="58" applyNumberFormat="1" applyFont="1" applyFill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4" fillId="0" borderId="10" xfId="58" applyNumberFormat="1" applyFont="1" applyFill="1" applyBorder="1" applyAlignment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173" fontId="5" fillId="0" borderId="10" xfId="58" applyNumberFormat="1" applyFont="1" applyFill="1" applyBorder="1" applyAlignment="1">
      <alignment horizontal="right" vertical="top" wrapText="1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173" fontId="4" fillId="0" borderId="10" xfId="58" applyNumberFormat="1" applyFont="1" applyFill="1" applyBorder="1" applyAlignment="1">
      <alignment horizontal="right" vertical="top" wrapText="1"/>
      <protection/>
    </xf>
    <xf numFmtId="1" fontId="4" fillId="0" borderId="10" xfId="58" applyNumberFormat="1" applyFont="1" applyFill="1" applyBorder="1" applyAlignment="1">
      <alignment horizontal="right"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horizontal="right" vertical="top" wrapText="1"/>
      <protection/>
    </xf>
    <xf numFmtId="0" fontId="4" fillId="0" borderId="11" xfId="58" applyFont="1" applyFill="1" applyBorder="1">
      <alignment/>
      <protection/>
    </xf>
    <xf numFmtId="0" fontId="4" fillId="0" borderId="11" xfId="58" applyNumberFormat="1" applyFont="1" applyFill="1" applyBorder="1">
      <alignment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5" fillId="0" borderId="0" xfId="58" applyFont="1" applyFill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ocuments%20and%20Settings\All%20Users\Documents\Budget%202008-09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06"/>
  <sheetViews>
    <sheetView tabSelected="1" view="pageBreakPreview" zoomScaleNormal="115" zoomScaleSheetLayoutView="100" zoomScalePageLayoutView="0" workbookViewId="0" topLeftCell="D292">
      <selection activeCell="D307" sqref="A307:IV334"/>
    </sheetView>
  </sheetViews>
  <sheetFormatPr defaultColWidth="11.00390625" defaultRowHeight="12.75"/>
  <cols>
    <col min="1" max="1" width="6.421875" style="5" customWidth="1"/>
    <col min="2" max="2" width="8.140625" style="4" customWidth="1"/>
    <col min="3" max="3" width="34.57421875" style="7" customWidth="1"/>
    <col min="4" max="4" width="8.57421875" style="65" customWidth="1"/>
    <col min="5" max="5" width="9.421875" style="65" customWidth="1"/>
    <col min="6" max="6" width="8.421875" style="7" customWidth="1"/>
    <col min="7" max="7" width="8.57421875" style="7" customWidth="1"/>
    <col min="8" max="8" width="8.57421875" style="65" customWidth="1"/>
    <col min="9" max="9" width="8.421875" style="7" customWidth="1"/>
    <col min="10" max="10" width="8.57421875" style="65" customWidth="1"/>
    <col min="11" max="11" width="9.140625" style="7" customWidth="1"/>
    <col min="12" max="12" width="8.421875" style="65" customWidth="1"/>
    <col min="13" max="16384" width="11.00390625" style="7" customWidth="1"/>
  </cols>
  <sheetData>
    <row r="1" spans="1:12" ht="12.75">
      <c r="A1" s="132" t="s">
        <v>147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.75">
      <c r="A2" s="132" t="s">
        <v>170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3:12" ht="12.75">
      <c r="C3" s="6"/>
      <c r="D3" s="66"/>
      <c r="E3" s="66"/>
      <c r="F3" s="6"/>
      <c r="G3" s="6"/>
      <c r="H3" s="66"/>
      <c r="I3" s="6"/>
      <c r="J3" s="66"/>
      <c r="K3" s="6"/>
      <c r="L3" s="66"/>
    </row>
    <row r="4" spans="4:12" ht="12.75">
      <c r="D4" s="60" t="s">
        <v>0</v>
      </c>
      <c r="E4" s="66">
        <v>2401</v>
      </c>
      <c r="F4" s="8" t="s">
        <v>16</v>
      </c>
      <c r="H4" s="66"/>
      <c r="I4" s="6"/>
      <c r="J4" s="66"/>
      <c r="K4" s="6"/>
      <c r="L4" s="66"/>
    </row>
    <row r="5" spans="3:12" ht="12.75">
      <c r="C5" s="6"/>
      <c r="D5" s="66"/>
      <c r="E5" s="89">
        <v>2415</v>
      </c>
      <c r="F5" s="8" t="s">
        <v>1</v>
      </c>
      <c r="H5" s="66"/>
      <c r="I5" s="6"/>
      <c r="J5" s="66"/>
      <c r="K5" s="6"/>
      <c r="L5" s="66"/>
    </row>
    <row r="6" spans="3:12" ht="12.75">
      <c r="C6" s="6"/>
      <c r="D6" s="66"/>
      <c r="E6" s="66">
        <v>2435</v>
      </c>
      <c r="F6" s="8" t="s">
        <v>2</v>
      </c>
      <c r="H6" s="66"/>
      <c r="I6" s="6"/>
      <c r="J6" s="66"/>
      <c r="K6" s="6"/>
      <c r="L6" s="66"/>
    </row>
    <row r="7" spans="3:12" ht="12.75">
      <c r="C7" s="6"/>
      <c r="D7" s="60" t="s">
        <v>3</v>
      </c>
      <c r="E7" s="66">
        <v>4401</v>
      </c>
      <c r="F7" s="8" t="s">
        <v>4</v>
      </c>
      <c r="H7" s="66"/>
      <c r="I7" s="6"/>
      <c r="J7" s="66"/>
      <c r="K7" s="6"/>
      <c r="L7" s="66"/>
    </row>
    <row r="8" spans="3:12" ht="12.75">
      <c r="C8" s="6"/>
      <c r="D8" s="66"/>
      <c r="E8" s="66">
        <v>4435</v>
      </c>
      <c r="F8" s="67" t="s">
        <v>5</v>
      </c>
      <c r="G8" s="65"/>
      <c r="H8" s="66"/>
      <c r="I8" s="66"/>
      <c r="J8" s="66"/>
      <c r="K8" s="66"/>
      <c r="L8" s="66"/>
    </row>
    <row r="9" spans="1:12" ht="12.75">
      <c r="A9" s="58" t="s">
        <v>210</v>
      </c>
      <c r="B9" s="50"/>
      <c r="C9" s="57"/>
      <c r="D9" s="68"/>
      <c r="E9" s="68"/>
      <c r="F9" s="68"/>
      <c r="G9" s="68"/>
      <c r="H9" s="68"/>
      <c r="I9" s="68"/>
      <c r="J9" s="68"/>
      <c r="K9" s="68"/>
      <c r="L9" s="68"/>
    </row>
    <row r="10" spans="4:11" ht="12.75">
      <c r="D10" s="69"/>
      <c r="E10" s="70" t="s">
        <v>168</v>
      </c>
      <c r="F10" s="70" t="s">
        <v>169</v>
      </c>
      <c r="G10" s="70" t="s">
        <v>13</v>
      </c>
      <c r="I10" s="65"/>
      <c r="K10" s="65"/>
    </row>
    <row r="11" spans="4:11" ht="12.75">
      <c r="D11" s="71" t="s">
        <v>6</v>
      </c>
      <c r="E11" s="66">
        <f>L285</f>
        <v>172069</v>
      </c>
      <c r="F11" s="109">
        <f>L304</f>
        <v>3</v>
      </c>
      <c r="G11" s="66">
        <f>F11+E11</f>
        <v>172072</v>
      </c>
      <c r="I11" s="65"/>
      <c r="K11" s="65"/>
    </row>
    <row r="12" spans="1:11" ht="12.75">
      <c r="A12" s="49" t="s">
        <v>171</v>
      </c>
      <c r="F12" s="65"/>
      <c r="G12" s="65"/>
      <c r="I12" s="65"/>
      <c r="K12" s="65"/>
    </row>
    <row r="13" spans="3:12" ht="13.5">
      <c r="C13" s="9"/>
      <c r="D13" s="72"/>
      <c r="E13" s="72"/>
      <c r="F13" s="72"/>
      <c r="G13" s="72"/>
      <c r="H13" s="72"/>
      <c r="I13" s="73"/>
      <c r="J13" s="74"/>
      <c r="K13" s="75"/>
      <c r="L13" s="76" t="s">
        <v>211</v>
      </c>
    </row>
    <row r="14" spans="1:12" s="12" customFormat="1" ht="12.75">
      <c r="A14" s="32"/>
      <c r="B14" s="10"/>
      <c r="C14" s="11"/>
      <c r="D14" s="133" t="s">
        <v>7</v>
      </c>
      <c r="E14" s="133"/>
      <c r="F14" s="130" t="s">
        <v>8</v>
      </c>
      <c r="G14" s="130"/>
      <c r="H14" s="130" t="s">
        <v>9</v>
      </c>
      <c r="I14" s="130"/>
      <c r="J14" s="130" t="s">
        <v>8</v>
      </c>
      <c r="K14" s="130"/>
      <c r="L14" s="130"/>
    </row>
    <row r="15" spans="1:12" s="12" customFormat="1" ht="12.75">
      <c r="A15" s="1"/>
      <c r="B15" s="2"/>
      <c r="C15" s="13" t="s">
        <v>10</v>
      </c>
      <c r="D15" s="131" t="s">
        <v>178</v>
      </c>
      <c r="E15" s="131"/>
      <c r="F15" s="131" t="s">
        <v>196</v>
      </c>
      <c r="G15" s="131"/>
      <c r="H15" s="131" t="s">
        <v>196</v>
      </c>
      <c r="I15" s="131"/>
      <c r="J15" s="131" t="s">
        <v>209</v>
      </c>
      <c r="K15" s="131"/>
      <c r="L15" s="131"/>
    </row>
    <row r="16" spans="1:15" s="12" customFormat="1" ht="12.75">
      <c r="A16" s="33"/>
      <c r="B16" s="14"/>
      <c r="C16" s="15"/>
      <c r="D16" s="77" t="s">
        <v>11</v>
      </c>
      <c r="E16" s="77" t="s">
        <v>12</v>
      </c>
      <c r="F16" s="77" t="s">
        <v>11</v>
      </c>
      <c r="G16" s="77" t="s">
        <v>12</v>
      </c>
      <c r="H16" s="77" t="s">
        <v>11</v>
      </c>
      <c r="I16" s="77" t="s">
        <v>12</v>
      </c>
      <c r="J16" s="77" t="s">
        <v>11</v>
      </c>
      <c r="K16" s="77" t="s">
        <v>12</v>
      </c>
      <c r="L16" s="77" t="s">
        <v>13</v>
      </c>
      <c r="M16" s="12" t="s">
        <v>192</v>
      </c>
      <c r="N16" s="12" t="s">
        <v>193</v>
      </c>
      <c r="O16" s="12" t="s">
        <v>194</v>
      </c>
    </row>
    <row r="17" spans="1:12" s="12" customFormat="1" ht="12.75">
      <c r="A17" s="1"/>
      <c r="B17" s="2"/>
      <c r="C17" s="11"/>
      <c r="D17" s="78"/>
      <c r="E17" s="78"/>
      <c r="F17" s="78"/>
      <c r="G17" s="78"/>
      <c r="H17" s="78"/>
      <c r="I17" s="78"/>
      <c r="J17" s="78"/>
      <c r="K17" s="78"/>
      <c r="L17" s="78"/>
    </row>
    <row r="18" spans="3:12" ht="12.75">
      <c r="C18" s="41" t="s">
        <v>14</v>
      </c>
      <c r="D18" s="52"/>
      <c r="E18" s="52"/>
      <c r="F18" s="52"/>
      <c r="G18" s="52"/>
      <c r="H18" s="52"/>
      <c r="I18" s="52"/>
      <c r="J18" s="52"/>
      <c r="K18" s="52"/>
      <c r="L18" s="52"/>
    </row>
    <row r="19" spans="1:11" ht="12.75">
      <c r="A19" s="5" t="s">
        <v>15</v>
      </c>
      <c r="B19" s="25">
        <v>2401</v>
      </c>
      <c r="C19" s="17" t="s">
        <v>16</v>
      </c>
      <c r="F19" s="65"/>
      <c r="G19" s="65"/>
      <c r="I19" s="65"/>
      <c r="K19" s="65"/>
    </row>
    <row r="20" spans="2:12" ht="12.75">
      <c r="B20" s="28">
        <v>0.001</v>
      </c>
      <c r="C20" s="17" t="s">
        <v>17</v>
      </c>
      <c r="D20" s="59"/>
      <c r="E20" s="59"/>
      <c r="F20" s="59"/>
      <c r="G20" s="59"/>
      <c r="H20" s="59"/>
      <c r="I20" s="59"/>
      <c r="J20" s="59"/>
      <c r="K20" s="59"/>
      <c r="L20" s="59"/>
    </row>
    <row r="21" spans="2:12" ht="12.75">
      <c r="B21" s="4">
        <v>16</v>
      </c>
      <c r="C21" s="16" t="s">
        <v>18</v>
      </c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2.75">
      <c r="B22" s="4">
        <v>44</v>
      </c>
      <c r="C22" s="16" t="s">
        <v>19</v>
      </c>
      <c r="D22" s="59"/>
      <c r="E22" s="59"/>
      <c r="F22" s="59"/>
      <c r="G22" s="59"/>
      <c r="H22" s="59"/>
      <c r="I22" s="59"/>
      <c r="J22" s="59"/>
      <c r="K22" s="59"/>
      <c r="L22" s="59"/>
    </row>
    <row r="23" spans="2:12" ht="12.75">
      <c r="B23" s="18" t="s">
        <v>20</v>
      </c>
      <c r="C23" s="16" t="s">
        <v>21</v>
      </c>
      <c r="D23" s="115">
        <v>1255</v>
      </c>
      <c r="E23" s="116">
        <v>34704</v>
      </c>
      <c r="F23" s="115">
        <v>1145</v>
      </c>
      <c r="G23" s="116">
        <v>32449</v>
      </c>
      <c r="H23" s="115">
        <v>1145</v>
      </c>
      <c r="I23" s="116">
        <v>35487</v>
      </c>
      <c r="J23" s="92">
        <v>925</v>
      </c>
      <c r="K23" s="116">
        <v>36994</v>
      </c>
      <c r="L23" s="60">
        <f aca="true" t="shared" si="0" ref="L23:L31">SUM(J23:K23)</f>
        <v>37919</v>
      </c>
    </row>
    <row r="24" spans="2:12" ht="12.75">
      <c r="B24" s="18" t="s">
        <v>22</v>
      </c>
      <c r="C24" s="16" t="s">
        <v>67</v>
      </c>
      <c r="D24" s="115">
        <v>218</v>
      </c>
      <c r="E24" s="116">
        <v>5</v>
      </c>
      <c r="F24" s="115">
        <v>1</v>
      </c>
      <c r="G24" s="116">
        <v>110</v>
      </c>
      <c r="H24" s="115">
        <v>1</v>
      </c>
      <c r="I24" s="116">
        <v>110</v>
      </c>
      <c r="J24" s="92">
        <v>100</v>
      </c>
      <c r="K24" s="116">
        <v>110</v>
      </c>
      <c r="L24" s="60">
        <f t="shared" si="0"/>
        <v>210</v>
      </c>
    </row>
    <row r="25" spans="2:12" ht="12.75">
      <c r="B25" s="18" t="s">
        <v>23</v>
      </c>
      <c r="C25" s="16" t="s">
        <v>68</v>
      </c>
      <c r="D25" s="115">
        <v>676</v>
      </c>
      <c r="E25" s="116">
        <v>504</v>
      </c>
      <c r="F25" s="115">
        <v>1</v>
      </c>
      <c r="G25" s="116">
        <v>365</v>
      </c>
      <c r="H25" s="115">
        <v>1</v>
      </c>
      <c r="I25" s="116">
        <v>365</v>
      </c>
      <c r="J25" s="92">
        <v>155</v>
      </c>
      <c r="K25" s="116">
        <v>405</v>
      </c>
      <c r="L25" s="60">
        <f t="shared" si="0"/>
        <v>560</v>
      </c>
    </row>
    <row r="26" spans="2:12" ht="12.75">
      <c r="B26" s="18" t="s">
        <v>24</v>
      </c>
      <c r="C26" s="16" t="s">
        <v>25</v>
      </c>
      <c r="D26" s="116">
        <v>152</v>
      </c>
      <c r="E26" s="90">
        <v>0</v>
      </c>
      <c r="F26" s="115">
        <v>1</v>
      </c>
      <c r="G26" s="90">
        <v>0</v>
      </c>
      <c r="H26" s="115">
        <v>1</v>
      </c>
      <c r="I26" s="90">
        <v>0</v>
      </c>
      <c r="J26" s="92">
        <v>1</v>
      </c>
      <c r="K26" s="90">
        <v>0</v>
      </c>
      <c r="L26" s="93">
        <f t="shared" si="0"/>
        <v>1</v>
      </c>
    </row>
    <row r="27" spans="2:12" ht="12.75">
      <c r="B27" s="18" t="s">
        <v>26</v>
      </c>
      <c r="C27" s="16" t="s">
        <v>27</v>
      </c>
      <c r="D27" s="90">
        <v>0</v>
      </c>
      <c r="E27" s="90">
        <v>0</v>
      </c>
      <c r="F27" s="115">
        <v>1</v>
      </c>
      <c r="G27" s="90">
        <v>0</v>
      </c>
      <c r="H27" s="87">
        <v>0</v>
      </c>
      <c r="I27" s="90">
        <v>0</v>
      </c>
      <c r="J27" s="87">
        <v>0</v>
      </c>
      <c r="K27" s="90">
        <v>0</v>
      </c>
      <c r="L27" s="90">
        <f t="shared" si="0"/>
        <v>0</v>
      </c>
    </row>
    <row r="28" spans="2:12" ht="12.75">
      <c r="B28" s="18" t="s">
        <v>28</v>
      </c>
      <c r="C28" s="16" t="s">
        <v>29</v>
      </c>
      <c r="D28" s="116">
        <v>118</v>
      </c>
      <c r="E28" s="90">
        <v>0</v>
      </c>
      <c r="F28" s="115">
        <v>1</v>
      </c>
      <c r="G28" s="90">
        <v>0</v>
      </c>
      <c r="H28" s="115">
        <v>1</v>
      </c>
      <c r="I28" s="90">
        <v>0</v>
      </c>
      <c r="J28" s="92">
        <v>1</v>
      </c>
      <c r="K28" s="90">
        <v>0</v>
      </c>
      <c r="L28" s="93">
        <f t="shared" si="0"/>
        <v>1</v>
      </c>
    </row>
    <row r="29" spans="2:12" ht="12.75">
      <c r="B29" s="18" t="s">
        <v>30</v>
      </c>
      <c r="C29" s="16" t="s">
        <v>31</v>
      </c>
      <c r="D29" s="116">
        <v>1129</v>
      </c>
      <c r="E29" s="90">
        <v>0</v>
      </c>
      <c r="F29" s="115">
        <v>1</v>
      </c>
      <c r="G29" s="90">
        <v>0</v>
      </c>
      <c r="H29" s="115">
        <v>1</v>
      </c>
      <c r="I29" s="90">
        <v>0</v>
      </c>
      <c r="J29" s="92">
        <v>1</v>
      </c>
      <c r="K29" s="90">
        <v>0</v>
      </c>
      <c r="L29" s="93">
        <f t="shared" si="0"/>
        <v>1</v>
      </c>
    </row>
    <row r="30" spans="2:12" ht="12.75">
      <c r="B30" s="18" t="s">
        <v>181</v>
      </c>
      <c r="C30" s="3" t="s">
        <v>212</v>
      </c>
      <c r="D30" s="90">
        <v>0</v>
      </c>
      <c r="E30" s="90">
        <v>0</v>
      </c>
      <c r="F30" s="92">
        <v>1</v>
      </c>
      <c r="G30" s="90">
        <v>0</v>
      </c>
      <c r="H30" s="87">
        <v>0</v>
      </c>
      <c r="I30" s="90">
        <v>0</v>
      </c>
      <c r="J30" s="87">
        <v>0</v>
      </c>
      <c r="K30" s="90">
        <v>0</v>
      </c>
      <c r="L30" s="90">
        <f t="shared" si="0"/>
        <v>0</v>
      </c>
    </row>
    <row r="31" spans="2:12" ht="12.75">
      <c r="B31" s="18" t="s">
        <v>32</v>
      </c>
      <c r="C31" s="16" t="s">
        <v>60</v>
      </c>
      <c r="D31" s="115">
        <v>1479</v>
      </c>
      <c r="E31" s="90">
        <v>0</v>
      </c>
      <c r="F31" s="87">
        <v>0</v>
      </c>
      <c r="G31" s="90">
        <v>0</v>
      </c>
      <c r="H31" s="115">
        <v>1</v>
      </c>
      <c r="I31" s="90">
        <v>0</v>
      </c>
      <c r="J31" s="92">
        <v>1000</v>
      </c>
      <c r="K31" s="90">
        <v>0</v>
      </c>
      <c r="L31" s="93">
        <f t="shared" si="0"/>
        <v>1000</v>
      </c>
    </row>
    <row r="32" spans="1:12" ht="12.75">
      <c r="A32" s="22" t="s">
        <v>13</v>
      </c>
      <c r="B32" s="29">
        <v>44</v>
      </c>
      <c r="C32" s="20" t="s">
        <v>19</v>
      </c>
      <c r="D32" s="96">
        <f aca="true" t="shared" si="1" ref="D32:L32">SUM(D23:D31)</f>
        <v>5027</v>
      </c>
      <c r="E32" s="96">
        <f t="shared" si="1"/>
        <v>35213</v>
      </c>
      <c r="F32" s="96">
        <f t="shared" si="1"/>
        <v>1152</v>
      </c>
      <c r="G32" s="96">
        <f t="shared" si="1"/>
        <v>32924</v>
      </c>
      <c r="H32" s="96">
        <f t="shared" si="1"/>
        <v>1151</v>
      </c>
      <c r="I32" s="96">
        <f t="shared" si="1"/>
        <v>35962</v>
      </c>
      <c r="J32" s="97">
        <f t="shared" si="1"/>
        <v>2183</v>
      </c>
      <c r="K32" s="96">
        <f t="shared" si="1"/>
        <v>37509</v>
      </c>
      <c r="L32" s="96">
        <f t="shared" si="1"/>
        <v>39692</v>
      </c>
    </row>
    <row r="33" spans="2:12" ht="12.75">
      <c r="B33" s="26"/>
      <c r="C33" s="16"/>
      <c r="D33" s="52"/>
      <c r="E33" s="52"/>
      <c r="F33" s="52"/>
      <c r="G33" s="52"/>
      <c r="H33" s="52"/>
      <c r="I33" s="52"/>
      <c r="J33" s="52"/>
      <c r="K33" s="52"/>
      <c r="L33" s="52"/>
    </row>
    <row r="34" spans="2:12" ht="12.75">
      <c r="B34" s="26">
        <v>45</v>
      </c>
      <c r="C34" s="16" t="s">
        <v>33</v>
      </c>
      <c r="D34" s="59"/>
      <c r="E34" s="60"/>
      <c r="F34" s="59"/>
      <c r="G34" s="60"/>
      <c r="H34" s="59"/>
      <c r="I34" s="60"/>
      <c r="J34" s="59"/>
      <c r="K34" s="60"/>
      <c r="L34" s="60"/>
    </row>
    <row r="35" spans="2:12" ht="12.75">
      <c r="B35" s="18" t="s">
        <v>34</v>
      </c>
      <c r="C35" s="16" t="s">
        <v>21</v>
      </c>
      <c r="D35" s="116">
        <v>449</v>
      </c>
      <c r="E35" s="116">
        <v>16264</v>
      </c>
      <c r="F35" s="115">
        <v>420</v>
      </c>
      <c r="G35" s="116">
        <v>13526</v>
      </c>
      <c r="H35" s="115">
        <v>420</v>
      </c>
      <c r="I35" s="116">
        <v>14226</v>
      </c>
      <c r="J35" s="92">
        <v>340</v>
      </c>
      <c r="K35" s="116">
        <v>14888</v>
      </c>
      <c r="L35" s="60">
        <f>SUM(J35:K35)</f>
        <v>15228</v>
      </c>
    </row>
    <row r="36" spans="1:12" ht="12.75">
      <c r="A36" s="22"/>
      <c r="B36" s="21" t="s">
        <v>35</v>
      </c>
      <c r="C36" s="20" t="s">
        <v>67</v>
      </c>
      <c r="D36" s="117">
        <v>149</v>
      </c>
      <c r="E36" s="117">
        <v>8</v>
      </c>
      <c r="F36" s="118">
        <v>1</v>
      </c>
      <c r="G36" s="117">
        <v>7</v>
      </c>
      <c r="H36" s="118">
        <v>1</v>
      </c>
      <c r="I36" s="117">
        <v>7</v>
      </c>
      <c r="J36" s="80">
        <v>1</v>
      </c>
      <c r="K36" s="116">
        <v>7</v>
      </c>
      <c r="L36" s="52">
        <f>SUM(J36:K36)</f>
        <v>8</v>
      </c>
    </row>
    <row r="37" spans="1:12" ht="12.75">
      <c r="A37" s="22"/>
      <c r="B37" s="21" t="s">
        <v>36</v>
      </c>
      <c r="C37" s="20" t="s">
        <v>68</v>
      </c>
      <c r="D37" s="117">
        <v>300</v>
      </c>
      <c r="E37" s="117">
        <v>15</v>
      </c>
      <c r="F37" s="118">
        <v>1</v>
      </c>
      <c r="G37" s="117">
        <v>14</v>
      </c>
      <c r="H37" s="118">
        <v>1</v>
      </c>
      <c r="I37" s="117">
        <v>14</v>
      </c>
      <c r="J37" s="80">
        <v>50</v>
      </c>
      <c r="K37" s="117">
        <v>16</v>
      </c>
      <c r="L37" s="52">
        <f>SUM(J37:K37)</f>
        <v>66</v>
      </c>
    </row>
    <row r="38" spans="1:12" ht="12.75">
      <c r="A38" s="51"/>
      <c r="B38" s="84" t="s">
        <v>37</v>
      </c>
      <c r="C38" s="53" t="s">
        <v>25</v>
      </c>
      <c r="D38" s="98">
        <v>265</v>
      </c>
      <c r="E38" s="91">
        <v>0</v>
      </c>
      <c r="F38" s="119">
        <v>1</v>
      </c>
      <c r="G38" s="91">
        <v>0</v>
      </c>
      <c r="H38" s="119">
        <v>1</v>
      </c>
      <c r="I38" s="91">
        <v>0</v>
      </c>
      <c r="J38" s="95">
        <v>1</v>
      </c>
      <c r="K38" s="91">
        <v>0</v>
      </c>
      <c r="L38" s="94">
        <f>SUM(J38:K38)</f>
        <v>1</v>
      </c>
    </row>
    <row r="39" spans="2:12" ht="12.75">
      <c r="B39" s="18" t="s">
        <v>38</v>
      </c>
      <c r="C39" s="16" t="s">
        <v>60</v>
      </c>
      <c r="D39" s="116">
        <v>950</v>
      </c>
      <c r="E39" s="90">
        <v>0</v>
      </c>
      <c r="F39" s="115">
        <v>1</v>
      </c>
      <c r="G39" s="90">
        <v>0</v>
      </c>
      <c r="H39" s="115">
        <v>1</v>
      </c>
      <c r="I39" s="90">
        <v>0</v>
      </c>
      <c r="J39" s="92">
        <v>1</v>
      </c>
      <c r="K39" s="90">
        <v>0</v>
      </c>
      <c r="L39" s="93">
        <f>SUM(J39:K39)</f>
        <v>1</v>
      </c>
    </row>
    <row r="40" spans="1:12" ht="12.75">
      <c r="A40" s="22" t="s">
        <v>13</v>
      </c>
      <c r="B40" s="29">
        <v>45</v>
      </c>
      <c r="C40" s="20" t="s">
        <v>33</v>
      </c>
      <c r="D40" s="96">
        <f aca="true" t="shared" si="2" ref="D40:L40">SUM(D35:D39)</f>
        <v>2113</v>
      </c>
      <c r="E40" s="96">
        <f t="shared" si="2"/>
        <v>16287</v>
      </c>
      <c r="F40" s="96">
        <f t="shared" si="2"/>
        <v>424</v>
      </c>
      <c r="G40" s="96">
        <f t="shared" si="2"/>
        <v>13547</v>
      </c>
      <c r="H40" s="96">
        <f t="shared" si="2"/>
        <v>424</v>
      </c>
      <c r="I40" s="96">
        <f t="shared" si="2"/>
        <v>14247</v>
      </c>
      <c r="J40" s="97">
        <f t="shared" si="2"/>
        <v>393</v>
      </c>
      <c r="K40" s="96">
        <f t="shared" si="2"/>
        <v>14911</v>
      </c>
      <c r="L40" s="96">
        <f t="shared" si="2"/>
        <v>15304</v>
      </c>
    </row>
    <row r="41" spans="1:12" ht="12.75">
      <c r="A41" s="22"/>
      <c r="B41" s="29"/>
      <c r="C41" s="20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22"/>
      <c r="B42" s="29">
        <v>46</v>
      </c>
      <c r="C42" s="20" t="s">
        <v>39</v>
      </c>
      <c r="D42" s="59"/>
      <c r="E42" s="60"/>
      <c r="F42" s="59"/>
      <c r="G42" s="60"/>
      <c r="H42" s="59"/>
      <c r="I42" s="60"/>
      <c r="J42" s="59"/>
      <c r="K42" s="60"/>
      <c r="L42" s="60"/>
    </row>
    <row r="43" spans="1:12" ht="12.75">
      <c r="A43" s="22"/>
      <c r="B43" s="21" t="s">
        <v>40</v>
      </c>
      <c r="C43" s="20" t="s">
        <v>21</v>
      </c>
      <c r="D43" s="116">
        <v>397</v>
      </c>
      <c r="E43" s="116">
        <v>15351</v>
      </c>
      <c r="F43" s="115">
        <v>395</v>
      </c>
      <c r="G43" s="116">
        <v>11344</v>
      </c>
      <c r="H43" s="115">
        <v>395</v>
      </c>
      <c r="I43" s="116">
        <v>11344</v>
      </c>
      <c r="J43" s="92">
        <v>140</v>
      </c>
      <c r="K43" s="116">
        <v>12540</v>
      </c>
      <c r="L43" s="60">
        <f>SUM(J43:K43)</f>
        <v>12680</v>
      </c>
    </row>
    <row r="44" spans="1:12" ht="12.75">
      <c r="A44" s="22"/>
      <c r="B44" s="21" t="s">
        <v>41</v>
      </c>
      <c r="C44" s="20" t="s">
        <v>67</v>
      </c>
      <c r="D44" s="116">
        <v>99</v>
      </c>
      <c r="E44" s="116">
        <v>8</v>
      </c>
      <c r="F44" s="115">
        <v>1</v>
      </c>
      <c r="G44" s="116">
        <v>7</v>
      </c>
      <c r="H44" s="115">
        <v>1</v>
      </c>
      <c r="I44" s="116">
        <v>7</v>
      </c>
      <c r="J44" s="92">
        <v>1</v>
      </c>
      <c r="K44" s="116">
        <v>7</v>
      </c>
      <c r="L44" s="60">
        <f>SUM(J44:K44)</f>
        <v>8</v>
      </c>
    </row>
    <row r="45" spans="1:12" ht="12.75">
      <c r="A45" s="22"/>
      <c r="B45" s="21" t="s">
        <v>42</v>
      </c>
      <c r="C45" s="20" t="s">
        <v>68</v>
      </c>
      <c r="D45" s="116">
        <v>293</v>
      </c>
      <c r="E45" s="116">
        <v>16</v>
      </c>
      <c r="F45" s="115">
        <v>1</v>
      </c>
      <c r="G45" s="116">
        <v>14</v>
      </c>
      <c r="H45" s="115">
        <v>1</v>
      </c>
      <c r="I45" s="116">
        <v>14</v>
      </c>
      <c r="J45" s="92">
        <v>50</v>
      </c>
      <c r="K45" s="116">
        <v>16</v>
      </c>
      <c r="L45" s="60">
        <f>SUM(J45:K45)</f>
        <v>66</v>
      </c>
    </row>
    <row r="46" spans="1:12" ht="12.75">
      <c r="A46" s="22"/>
      <c r="B46" s="21" t="s">
        <v>43</v>
      </c>
      <c r="C46" s="20" t="s">
        <v>25</v>
      </c>
      <c r="D46" s="116">
        <v>79</v>
      </c>
      <c r="E46" s="90">
        <v>0</v>
      </c>
      <c r="F46" s="115">
        <v>1</v>
      </c>
      <c r="G46" s="90">
        <v>0</v>
      </c>
      <c r="H46" s="115">
        <v>1</v>
      </c>
      <c r="I46" s="90">
        <v>0</v>
      </c>
      <c r="J46" s="92">
        <v>1</v>
      </c>
      <c r="K46" s="90">
        <v>0</v>
      </c>
      <c r="L46" s="93">
        <f>SUM(J46:K46)</f>
        <v>1</v>
      </c>
    </row>
    <row r="47" spans="1:12" ht="12.75">
      <c r="A47" s="22"/>
      <c r="B47" s="21" t="s">
        <v>44</v>
      </c>
      <c r="C47" s="20" t="s">
        <v>60</v>
      </c>
      <c r="D47" s="116">
        <v>321</v>
      </c>
      <c r="E47" s="90">
        <v>0</v>
      </c>
      <c r="F47" s="115">
        <v>1</v>
      </c>
      <c r="G47" s="90">
        <v>0</v>
      </c>
      <c r="H47" s="115">
        <v>1</v>
      </c>
      <c r="I47" s="90">
        <v>0</v>
      </c>
      <c r="J47" s="92">
        <v>1</v>
      </c>
      <c r="K47" s="90">
        <v>0</v>
      </c>
      <c r="L47" s="93">
        <f>SUM(J47:K47)</f>
        <v>1</v>
      </c>
    </row>
    <row r="48" spans="1:12" ht="12.75">
      <c r="A48" s="22" t="s">
        <v>13</v>
      </c>
      <c r="B48" s="29">
        <v>46</v>
      </c>
      <c r="C48" s="20" t="s">
        <v>39</v>
      </c>
      <c r="D48" s="96">
        <f aca="true" t="shared" si="3" ref="D48:L48">SUM(D43:D47)</f>
        <v>1189</v>
      </c>
      <c r="E48" s="96">
        <f t="shared" si="3"/>
        <v>15375</v>
      </c>
      <c r="F48" s="96">
        <f t="shared" si="3"/>
        <v>399</v>
      </c>
      <c r="G48" s="96">
        <f t="shared" si="3"/>
        <v>11365</v>
      </c>
      <c r="H48" s="96">
        <f t="shared" si="3"/>
        <v>399</v>
      </c>
      <c r="I48" s="96">
        <f t="shared" si="3"/>
        <v>11365</v>
      </c>
      <c r="J48" s="97">
        <f t="shared" si="3"/>
        <v>193</v>
      </c>
      <c r="K48" s="96">
        <f t="shared" si="3"/>
        <v>12563</v>
      </c>
      <c r="L48" s="96">
        <f t="shared" si="3"/>
        <v>12756</v>
      </c>
    </row>
    <row r="49" spans="1:12" ht="12.75">
      <c r="A49" s="22"/>
      <c r="B49" s="29"/>
      <c r="C49" s="20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22"/>
      <c r="B50" s="29">
        <v>47</v>
      </c>
      <c r="C50" s="20" t="s">
        <v>45</v>
      </c>
      <c r="D50" s="59"/>
      <c r="E50" s="60"/>
      <c r="F50" s="59"/>
      <c r="G50" s="60"/>
      <c r="H50" s="59"/>
      <c r="I50" s="60"/>
      <c r="J50" s="59"/>
      <c r="K50" s="60"/>
      <c r="L50" s="60"/>
    </row>
    <row r="51" spans="1:12" ht="12.75">
      <c r="A51" s="22"/>
      <c r="B51" s="21" t="s">
        <v>46</v>
      </c>
      <c r="C51" s="20" t="s">
        <v>21</v>
      </c>
      <c r="D51" s="116">
        <v>309</v>
      </c>
      <c r="E51" s="116">
        <v>5429</v>
      </c>
      <c r="F51" s="115">
        <v>190</v>
      </c>
      <c r="G51" s="116">
        <v>3575</v>
      </c>
      <c r="H51" s="115">
        <v>190</v>
      </c>
      <c r="I51" s="116">
        <v>4100</v>
      </c>
      <c r="J51" s="92">
        <v>185</v>
      </c>
      <c r="K51" s="116">
        <v>4523</v>
      </c>
      <c r="L51" s="60">
        <f>SUM(J51:K51)</f>
        <v>4708</v>
      </c>
    </row>
    <row r="52" spans="1:12" ht="12.75">
      <c r="A52" s="22"/>
      <c r="B52" s="21" t="s">
        <v>47</v>
      </c>
      <c r="C52" s="20" t="s">
        <v>67</v>
      </c>
      <c r="D52" s="116">
        <v>99</v>
      </c>
      <c r="E52" s="116">
        <v>8</v>
      </c>
      <c r="F52" s="115">
        <v>1</v>
      </c>
      <c r="G52" s="116">
        <v>7</v>
      </c>
      <c r="H52" s="115">
        <v>1</v>
      </c>
      <c r="I52" s="116">
        <v>7</v>
      </c>
      <c r="J52" s="92">
        <v>1</v>
      </c>
      <c r="K52" s="116">
        <v>7</v>
      </c>
      <c r="L52" s="60">
        <f>SUM(J52:K52)</f>
        <v>8</v>
      </c>
    </row>
    <row r="53" spans="1:12" ht="12.75">
      <c r="A53" s="22"/>
      <c r="B53" s="21" t="s">
        <v>69</v>
      </c>
      <c r="C53" s="20" t="s">
        <v>68</v>
      </c>
      <c r="D53" s="116">
        <v>318</v>
      </c>
      <c r="E53" s="116">
        <v>16</v>
      </c>
      <c r="F53" s="115">
        <v>1</v>
      </c>
      <c r="G53" s="116">
        <v>14</v>
      </c>
      <c r="H53" s="115">
        <v>1</v>
      </c>
      <c r="I53" s="116">
        <v>14</v>
      </c>
      <c r="J53" s="92">
        <v>50</v>
      </c>
      <c r="K53" s="116">
        <v>16</v>
      </c>
      <c r="L53" s="60">
        <f>SUM(J53:K53)</f>
        <v>66</v>
      </c>
    </row>
    <row r="54" spans="1:12" ht="12.75">
      <c r="A54" s="22"/>
      <c r="B54" s="21" t="s">
        <v>154</v>
      </c>
      <c r="C54" s="20" t="s">
        <v>25</v>
      </c>
      <c r="D54" s="116">
        <v>12</v>
      </c>
      <c r="E54" s="90">
        <v>0</v>
      </c>
      <c r="F54" s="115">
        <v>1</v>
      </c>
      <c r="G54" s="90">
        <v>0</v>
      </c>
      <c r="H54" s="115">
        <v>1</v>
      </c>
      <c r="I54" s="90">
        <v>0</v>
      </c>
      <c r="J54" s="92">
        <v>1</v>
      </c>
      <c r="K54" s="90">
        <v>0</v>
      </c>
      <c r="L54" s="93">
        <f>SUM(J54:K54)</f>
        <v>1</v>
      </c>
    </row>
    <row r="55" spans="1:12" ht="12.75">
      <c r="A55" s="22"/>
      <c r="B55" s="21" t="s">
        <v>48</v>
      </c>
      <c r="C55" s="20" t="s">
        <v>60</v>
      </c>
      <c r="D55" s="116">
        <v>350</v>
      </c>
      <c r="E55" s="90">
        <v>0</v>
      </c>
      <c r="F55" s="115">
        <v>1</v>
      </c>
      <c r="G55" s="90">
        <v>0</v>
      </c>
      <c r="H55" s="115">
        <v>1</v>
      </c>
      <c r="I55" s="90">
        <v>0</v>
      </c>
      <c r="J55" s="92">
        <v>1</v>
      </c>
      <c r="K55" s="90">
        <v>0</v>
      </c>
      <c r="L55" s="93">
        <f>SUM(J55:K55)</f>
        <v>1</v>
      </c>
    </row>
    <row r="56" spans="1:12" ht="12.75">
      <c r="A56" s="22" t="s">
        <v>13</v>
      </c>
      <c r="B56" s="29">
        <v>47</v>
      </c>
      <c r="C56" s="20" t="s">
        <v>45</v>
      </c>
      <c r="D56" s="96">
        <f aca="true" t="shared" si="4" ref="D56:L56">SUM(D51:D55)</f>
        <v>1088</v>
      </c>
      <c r="E56" s="96">
        <f t="shared" si="4"/>
        <v>5453</v>
      </c>
      <c r="F56" s="96">
        <f t="shared" si="4"/>
        <v>194</v>
      </c>
      <c r="G56" s="96">
        <f t="shared" si="4"/>
        <v>3596</v>
      </c>
      <c r="H56" s="96">
        <f t="shared" si="4"/>
        <v>194</v>
      </c>
      <c r="I56" s="96">
        <f t="shared" si="4"/>
        <v>4121</v>
      </c>
      <c r="J56" s="97">
        <f t="shared" si="4"/>
        <v>238</v>
      </c>
      <c r="K56" s="96">
        <f t="shared" si="4"/>
        <v>4546</v>
      </c>
      <c r="L56" s="96">
        <f t="shared" si="4"/>
        <v>4784</v>
      </c>
    </row>
    <row r="57" spans="1:12" ht="12.75">
      <c r="A57" s="22"/>
      <c r="B57" s="29"/>
      <c r="C57" s="20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22"/>
      <c r="B58" s="29">
        <v>48</v>
      </c>
      <c r="C58" s="20" t="s">
        <v>49</v>
      </c>
      <c r="D58" s="59"/>
      <c r="E58" s="60"/>
      <c r="F58" s="59"/>
      <c r="G58" s="60"/>
      <c r="H58" s="59"/>
      <c r="I58" s="60"/>
      <c r="J58" s="59"/>
      <c r="K58" s="60"/>
      <c r="L58" s="60"/>
    </row>
    <row r="59" spans="1:12" ht="12.75">
      <c r="A59" s="22"/>
      <c r="B59" s="21" t="s">
        <v>50</v>
      </c>
      <c r="C59" s="20" t="s">
        <v>21</v>
      </c>
      <c r="D59" s="116">
        <v>464</v>
      </c>
      <c r="E59" s="116">
        <v>16273</v>
      </c>
      <c r="F59" s="115">
        <v>380</v>
      </c>
      <c r="G59" s="116">
        <v>10064</v>
      </c>
      <c r="H59" s="115">
        <v>380</v>
      </c>
      <c r="I59" s="116">
        <v>12529</v>
      </c>
      <c r="J59" s="92">
        <v>310</v>
      </c>
      <c r="K59" s="116">
        <v>12355</v>
      </c>
      <c r="L59" s="60">
        <f>SUM(J59:K59)</f>
        <v>12665</v>
      </c>
    </row>
    <row r="60" spans="1:12" ht="12.75">
      <c r="A60" s="22"/>
      <c r="B60" s="21" t="s">
        <v>51</v>
      </c>
      <c r="C60" s="20" t="s">
        <v>67</v>
      </c>
      <c r="D60" s="116">
        <v>107</v>
      </c>
      <c r="E60" s="116">
        <v>8</v>
      </c>
      <c r="F60" s="115">
        <v>1</v>
      </c>
      <c r="G60" s="116">
        <v>7</v>
      </c>
      <c r="H60" s="115">
        <v>1</v>
      </c>
      <c r="I60" s="116">
        <v>7</v>
      </c>
      <c r="J60" s="92">
        <v>1</v>
      </c>
      <c r="K60" s="116">
        <v>7</v>
      </c>
      <c r="L60" s="60">
        <f>SUM(J60:K60)</f>
        <v>8</v>
      </c>
    </row>
    <row r="61" spans="1:12" ht="12.75">
      <c r="A61" s="22"/>
      <c r="B61" s="21" t="s">
        <v>52</v>
      </c>
      <c r="C61" s="20" t="s">
        <v>68</v>
      </c>
      <c r="D61" s="116">
        <v>295</v>
      </c>
      <c r="E61" s="116">
        <v>16</v>
      </c>
      <c r="F61" s="115">
        <v>1</v>
      </c>
      <c r="G61" s="116">
        <v>14</v>
      </c>
      <c r="H61" s="115">
        <v>1</v>
      </c>
      <c r="I61" s="116">
        <v>14</v>
      </c>
      <c r="J61" s="92">
        <v>50</v>
      </c>
      <c r="K61" s="116">
        <v>16</v>
      </c>
      <c r="L61" s="60">
        <f>SUM(J61:K61)</f>
        <v>66</v>
      </c>
    </row>
    <row r="62" spans="1:12" ht="12.75">
      <c r="A62" s="22"/>
      <c r="B62" s="21" t="s">
        <v>53</v>
      </c>
      <c r="C62" s="20" t="s">
        <v>54</v>
      </c>
      <c r="D62" s="116">
        <v>147</v>
      </c>
      <c r="E62" s="90">
        <v>0</v>
      </c>
      <c r="F62" s="115">
        <v>1</v>
      </c>
      <c r="G62" s="90">
        <v>0</v>
      </c>
      <c r="H62" s="115">
        <v>1</v>
      </c>
      <c r="I62" s="90">
        <v>0</v>
      </c>
      <c r="J62" s="92">
        <v>1</v>
      </c>
      <c r="K62" s="90">
        <v>0</v>
      </c>
      <c r="L62" s="93">
        <f>SUM(J62:K62)</f>
        <v>1</v>
      </c>
    </row>
    <row r="63" spans="1:12" ht="12.75">
      <c r="A63" s="22"/>
      <c r="B63" s="21" t="s">
        <v>55</v>
      </c>
      <c r="C63" s="20" t="s">
        <v>60</v>
      </c>
      <c r="D63" s="116">
        <v>600</v>
      </c>
      <c r="E63" s="90">
        <v>0</v>
      </c>
      <c r="F63" s="115">
        <v>1</v>
      </c>
      <c r="G63" s="90">
        <v>0</v>
      </c>
      <c r="H63" s="115">
        <v>1</v>
      </c>
      <c r="I63" s="90">
        <v>0</v>
      </c>
      <c r="J63" s="92">
        <v>1</v>
      </c>
      <c r="K63" s="90">
        <v>0</v>
      </c>
      <c r="L63" s="93">
        <f>SUM(J63:K63)</f>
        <v>1</v>
      </c>
    </row>
    <row r="64" spans="1:12" ht="12.75">
      <c r="A64" s="22" t="s">
        <v>13</v>
      </c>
      <c r="B64" s="29">
        <v>48</v>
      </c>
      <c r="C64" s="20" t="s">
        <v>49</v>
      </c>
      <c r="D64" s="96">
        <f aca="true" t="shared" si="5" ref="D64:L64">SUM(D59:D63)</f>
        <v>1613</v>
      </c>
      <c r="E64" s="96">
        <f t="shared" si="5"/>
        <v>16297</v>
      </c>
      <c r="F64" s="96">
        <f t="shared" si="5"/>
        <v>384</v>
      </c>
      <c r="G64" s="96">
        <f t="shared" si="5"/>
        <v>10085</v>
      </c>
      <c r="H64" s="96">
        <f t="shared" si="5"/>
        <v>384</v>
      </c>
      <c r="I64" s="96">
        <f t="shared" si="5"/>
        <v>12550</v>
      </c>
      <c r="J64" s="97">
        <f t="shared" si="5"/>
        <v>363</v>
      </c>
      <c r="K64" s="96">
        <f t="shared" si="5"/>
        <v>12378</v>
      </c>
      <c r="L64" s="96">
        <f t="shared" si="5"/>
        <v>12741</v>
      </c>
    </row>
    <row r="65" spans="1:12" ht="12.75">
      <c r="A65" s="22" t="s">
        <v>13</v>
      </c>
      <c r="B65" s="29">
        <v>16</v>
      </c>
      <c r="C65" s="20" t="s">
        <v>18</v>
      </c>
      <c r="D65" s="96">
        <f aca="true" t="shared" si="6" ref="D65:L65">D64+D56+D48+D40+D32</f>
        <v>11030</v>
      </c>
      <c r="E65" s="96">
        <f t="shared" si="6"/>
        <v>88625</v>
      </c>
      <c r="F65" s="96">
        <f t="shared" si="6"/>
        <v>2553</v>
      </c>
      <c r="G65" s="96">
        <f t="shared" si="6"/>
        <v>71517</v>
      </c>
      <c r="H65" s="96">
        <f t="shared" si="6"/>
        <v>2552</v>
      </c>
      <c r="I65" s="96">
        <f t="shared" si="6"/>
        <v>78245</v>
      </c>
      <c r="J65" s="97">
        <f t="shared" si="6"/>
        <v>3370</v>
      </c>
      <c r="K65" s="96">
        <f t="shared" si="6"/>
        <v>81907</v>
      </c>
      <c r="L65" s="96">
        <f t="shared" si="6"/>
        <v>85277</v>
      </c>
    </row>
    <row r="66" spans="1:12" ht="12.75">
      <c r="A66" s="22" t="s">
        <v>13</v>
      </c>
      <c r="B66" s="30">
        <v>0.001</v>
      </c>
      <c r="C66" s="23" t="s">
        <v>17</v>
      </c>
      <c r="D66" s="99">
        <f aca="true" t="shared" si="7" ref="D66:L66">D65</f>
        <v>11030</v>
      </c>
      <c r="E66" s="99">
        <f t="shared" si="7"/>
        <v>88625</v>
      </c>
      <c r="F66" s="99">
        <f t="shared" si="7"/>
        <v>2553</v>
      </c>
      <c r="G66" s="99">
        <f t="shared" si="7"/>
        <v>71517</v>
      </c>
      <c r="H66" s="99">
        <f t="shared" si="7"/>
        <v>2552</v>
      </c>
      <c r="I66" s="99">
        <f t="shared" si="7"/>
        <v>78245</v>
      </c>
      <c r="J66" s="100">
        <f t="shared" si="7"/>
        <v>3370</v>
      </c>
      <c r="K66" s="99">
        <f t="shared" si="7"/>
        <v>81907</v>
      </c>
      <c r="L66" s="99">
        <f t="shared" si="7"/>
        <v>85277</v>
      </c>
    </row>
    <row r="67" spans="1:12" ht="12.75">
      <c r="A67" s="22"/>
      <c r="B67" s="34"/>
      <c r="C67" s="23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2.75">
      <c r="A68" s="22"/>
      <c r="B68" s="30">
        <v>0.104</v>
      </c>
      <c r="C68" s="23" t="s">
        <v>56</v>
      </c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2.75">
      <c r="A69" s="22"/>
      <c r="B69" s="19">
        <v>16</v>
      </c>
      <c r="C69" s="20" t="s">
        <v>18</v>
      </c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2.75">
      <c r="A70" s="22"/>
      <c r="B70" s="19">
        <v>60</v>
      </c>
      <c r="C70" s="20" t="s">
        <v>57</v>
      </c>
      <c r="D70" s="61"/>
      <c r="E70" s="61"/>
      <c r="F70" s="61"/>
      <c r="G70" s="61"/>
      <c r="H70" s="61"/>
      <c r="I70" s="61"/>
      <c r="J70" s="61"/>
      <c r="K70" s="61"/>
      <c r="L70" s="61"/>
    </row>
    <row r="71" spans="1:12" ht="12.75">
      <c r="A71" s="22"/>
      <c r="B71" s="21" t="s">
        <v>58</v>
      </c>
      <c r="C71" s="20" t="s">
        <v>72</v>
      </c>
      <c r="D71" s="82">
        <v>0</v>
      </c>
      <c r="E71" s="82">
        <v>0</v>
      </c>
      <c r="F71" s="118">
        <v>1</v>
      </c>
      <c r="G71" s="82">
        <v>0</v>
      </c>
      <c r="H71" s="118">
        <v>1</v>
      </c>
      <c r="I71" s="82">
        <v>0</v>
      </c>
      <c r="J71" s="86">
        <v>0</v>
      </c>
      <c r="K71" s="82">
        <v>0</v>
      </c>
      <c r="L71" s="82">
        <f>SUM(J71:K71)</f>
        <v>0</v>
      </c>
    </row>
    <row r="72" spans="1:12" ht="13.5" customHeight="1">
      <c r="A72" s="51"/>
      <c r="B72" s="84" t="s">
        <v>59</v>
      </c>
      <c r="C72" s="53" t="s">
        <v>60</v>
      </c>
      <c r="D72" s="119">
        <v>11981</v>
      </c>
      <c r="E72" s="91">
        <v>0</v>
      </c>
      <c r="F72" s="95">
        <v>292</v>
      </c>
      <c r="G72" s="91">
        <v>0</v>
      </c>
      <c r="H72" s="119">
        <v>292</v>
      </c>
      <c r="I72" s="91">
        <v>0</v>
      </c>
      <c r="J72" s="95">
        <v>8000</v>
      </c>
      <c r="K72" s="91">
        <v>0</v>
      </c>
      <c r="L72" s="95">
        <f>SUM(J72:K72)</f>
        <v>8000</v>
      </c>
    </row>
    <row r="73" spans="1:12" ht="14.25" customHeight="1">
      <c r="A73" s="22"/>
      <c r="B73" s="21" t="s">
        <v>61</v>
      </c>
      <c r="C73" s="20" t="s">
        <v>62</v>
      </c>
      <c r="D73" s="90">
        <v>0</v>
      </c>
      <c r="E73" s="90">
        <v>0</v>
      </c>
      <c r="F73" s="80">
        <v>1</v>
      </c>
      <c r="G73" s="82">
        <v>0</v>
      </c>
      <c r="H73" s="80">
        <v>1</v>
      </c>
      <c r="I73" s="82">
        <v>0</v>
      </c>
      <c r="J73" s="86">
        <v>0</v>
      </c>
      <c r="K73" s="82">
        <v>0</v>
      </c>
      <c r="L73" s="82">
        <f>SUM(J73:K73)</f>
        <v>0</v>
      </c>
    </row>
    <row r="74" spans="1:12" ht="14.25" customHeight="1">
      <c r="A74" s="22"/>
      <c r="B74" s="35" t="s">
        <v>63</v>
      </c>
      <c r="C74" s="20" t="s">
        <v>64</v>
      </c>
      <c r="D74" s="86">
        <v>0</v>
      </c>
      <c r="E74" s="90">
        <v>0</v>
      </c>
      <c r="F74" s="80">
        <v>1</v>
      </c>
      <c r="G74" s="82">
        <v>0</v>
      </c>
      <c r="H74" s="80">
        <v>1</v>
      </c>
      <c r="I74" s="82">
        <v>0</v>
      </c>
      <c r="J74" s="80">
        <v>1</v>
      </c>
      <c r="K74" s="82">
        <v>0</v>
      </c>
      <c r="L74" s="81">
        <f>SUM(J74:K74)</f>
        <v>1</v>
      </c>
    </row>
    <row r="75" spans="1:12" ht="14.25" customHeight="1">
      <c r="A75" s="22"/>
      <c r="B75" s="35" t="s">
        <v>65</v>
      </c>
      <c r="C75" s="20" t="s">
        <v>66</v>
      </c>
      <c r="D75" s="90">
        <v>0</v>
      </c>
      <c r="E75" s="90">
        <v>0</v>
      </c>
      <c r="F75" s="92">
        <v>1</v>
      </c>
      <c r="G75" s="90">
        <v>0</v>
      </c>
      <c r="H75" s="92">
        <v>1</v>
      </c>
      <c r="I75" s="90">
        <v>0</v>
      </c>
      <c r="J75" s="87">
        <v>0</v>
      </c>
      <c r="K75" s="90">
        <v>0</v>
      </c>
      <c r="L75" s="90">
        <f>SUM(J75:K75)</f>
        <v>0</v>
      </c>
    </row>
    <row r="76" spans="1:12" ht="14.25" customHeight="1">
      <c r="A76" s="22" t="s">
        <v>13</v>
      </c>
      <c r="B76" s="19">
        <v>60</v>
      </c>
      <c r="C76" s="20" t="s">
        <v>57</v>
      </c>
      <c r="D76" s="100">
        <f aca="true" t="shared" si="8" ref="D76:L76">SUM(D71:D75)</f>
        <v>11981</v>
      </c>
      <c r="E76" s="101">
        <f t="shared" si="8"/>
        <v>0</v>
      </c>
      <c r="F76" s="100">
        <f t="shared" si="8"/>
        <v>296</v>
      </c>
      <c r="G76" s="101">
        <f t="shared" si="8"/>
        <v>0</v>
      </c>
      <c r="H76" s="100">
        <f t="shared" si="8"/>
        <v>296</v>
      </c>
      <c r="I76" s="101">
        <f t="shared" si="8"/>
        <v>0</v>
      </c>
      <c r="J76" s="100">
        <f t="shared" si="8"/>
        <v>8001</v>
      </c>
      <c r="K76" s="101">
        <f t="shared" si="8"/>
        <v>0</v>
      </c>
      <c r="L76" s="100">
        <f t="shared" si="8"/>
        <v>8001</v>
      </c>
    </row>
    <row r="77" spans="1:12" ht="14.25" customHeight="1">
      <c r="A77" s="22"/>
      <c r="B77" s="19"/>
      <c r="C77" s="20"/>
      <c r="D77" s="61"/>
      <c r="E77" s="52"/>
      <c r="F77" s="61"/>
      <c r="G77" s="61"/>
      <c r="H77" s="61"/>
      <c r="I77" s="62"/>
      <c r="J77" s="61"/>
      <c r="K77" s="61"/>
      <c r="L77" s="61"/>
    </row>
    <row r="78" spans="1:12" ht="14.25" customHeight="1">
      <c r="A78" s="22"/>
      <c r="B78" s="19">
        <v>45</v>
      </c>
      <c r="C78" s="20" t="s">
        <v>33</v>
      </c>
      <c r="D78" s="59"/>
      <c r="E78" s="60"/>
      <c r="F78" s="59"/>
      <c r="G78" s="60"/>
      <c r="H78" s="59"/>
      <c r="I78" s="60"/>
      <c r="J78" s="59"/>
      <c r="K78" s="60"/>
      <c r="L78" s="60"/>
    </row>
    <row r="79" spans="1:12" ht="14.25" customHeight="1">
      <c r="A79" s="22"/>
      <c r="B79" s="21" t="s">
        <v>34</v>
      </c>
      <c r="C79" s="20" t="s">
        <v>21</v>
      </c>
      <c r="D79" s="116">
        <v>297</v>
      </c>
      <c r="E79" s="116">
        <v>16835</v>
      </c>
      <c r="F79" s="115">
        <v>275</v>
      </c>
      <c r="G79" s="116">
        <v>12472</v>
      </c>
      <c r="H79" s="115">
        <v>275</v>
      </c>
      <c r="I79" s="116">
        <v>12472</v>
      </c>
      <c r="J79" s="92">
        <v>305</v>
      </c>
      <c r="K79" s="116">
        <v>12011</v>
      </c>
      <c r="L79" s="60">
        <f>SUM(J79:K79)</f>
        <v>12316</v>
      </c>
    </row>
    <row r="80" spans="1:12" ht="14.25" customHeight="1">
      <c r="A80" s="22"/>
      <c r="B80" s="21" t="s">
        <v>35</v>
      </c>
      <c r="C80" s="20" t="s">
        <v>67</v>
      </c>
      <c r="D80" s="90">
        <v>0</v>
      </c>
      <c r="E80" s="116">
        <v>8</v>
      </c>
      <c r="F80" s="92">
        <v>1</v>
      </c>
      <c r="G80" s="116">
        <v>7</v>
      </c>
      <c r="H80" s="92">
        <v>1</v>
      </c>
      <c r="I80" s="116">
        <v>7</v>
      </c>
      <c r="J80" s="87">
        <v>0</v>
      </c>
      <c r="K80" s="116">
        <v>7</v>
      </c>
      <c r="L80" s="60">
        <f>SUM(J80:K80)</f>
        <v>7</v>
      </c>
    </row>
    <row r="81" spans="1:12" ht="14.25" customHeight="1">
      <c r="A81" s="22"/>
      <c r="B81" s="21" t="s">
        <v>36</v>
      </c>
      <c r="C81" s="20" t="s">
        <v>68</v>
      </c>
      <c r="D81" s="90">
        <v>0</v>
      </c>
      <c r="E81" s="116">
        <v>97</v>
      </c>
      <c r="F81" s="92">
        <v>1</v>
      </c>
      <c r="G81" s="116">
        <v>14</v>
      </c>
      <c r="H81" s="92">
        <v>1</v>
      </c>
      <c r="I81" s="116">
        <v>14</v>
      </c>
      <c r="J81" s="87">
        <v>0</v>
      </c>
      <c r="K81" s="116">
        <v>16</v>
      </c>
      <c r="L81" s="60">
        <f>SUM(J81:K81)</f>
        <v>16</v>
      </c>
    </row>
    <row r="82" spans="1:12" ht="14.25" customHeight="1">
      <c r="A82" s="22" t="s">
        <v>13</v>
      </c>
      <c r="B82" s="19">
        <v>45</v>
      </c>
      <c r="C82" s="20" t="s">
        <v>33</v>
      </c>
      <c r="D82" s="96">
        <f aca="true" t="shared" si="9" ref="D82:L82">SUM(D79:D81)</f>
        <v>297</v>
      </c>
      <c r="E82" s="96">
        <f t="shared" si="9"/>
        <v>16940</v>
      </c>
      <c r="F82" s="96">
        <f t="shared" si="9"/>
        <v>277</v>
      </c>
      <c r="G82" s="96">
        <f t="shared" si="9"/>
        <v>12493</v>
      </c>
      <c r="H82" s="96">
        <f t="shared" si="9"/>
        <v>277</v>
      </c>
      <c r="I82" s="96">
        <f t="shared" si="9"/>
        <v>12493</v>
      </c>
      <c r="J82" s="97">
        <f t="shared" si="9"/>
        <v>305</v>
      </c>
      <c r="K82" s="96">
        <f t="shared" si="9"/>
        <v>12034</v>
      </c>
      <c r="L82" s="96">
        <f t="shared" si="9"/>
        <v>12339</v>
      </c>
    </row>
    <row r="83" spans="1:12" ht="14.25" customHeight="1">
      <c r="A83" s="22"/>
      <c r="B83" s="19"/>
      <c r="C83" s="20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4.25" customHeight="1">
      <c r="A84" s="22"/>
      <c r="B84" s="19">
        <v>46</v>
      </c>
      <c r="C84" s="20" t="s">
        <v>39</v>
      </c>
      <c r="D84" s="59"/>
      <c r="E84" s="60"/>
      <c r="F84" s="59"/>
      <c r="G84" s="60"/>
      <c r="H84" s="59"/>
      <c r="I84" s="60"/>
      <c r="J84" s="59"/>
      <c r="K84" s="60"/>
      <c r="L84" s="60"/>
    </row>
    <row r="85" spans="1:12" ht="14.25" customHeight="1">
      <c r="A85" s="22"/>
      <c r="B85" s="21" t="s">
        <v>40</v>
      </c>
      <c r="C85" s="20" t="s">
        <v>21</v>
      </c>
      <c r="D85" s="116">
        <v>369</v>
      </c>
      <c r="E85" s="116">
        <v>7215</v>
      </c>
      <c r="F85" s="115">
        <v>410</v>
      </c>
      <c r="G85" s="116">
        <v>5056</v>
      </c>
      <c r="H85" s="115">
        <v>410</v>
      </c>
      <c r="I85" s="116">
        <v>5056</v>
      </c>
      <c r="J85" s="92">
        <v>305</v>
      </c>
      <c r="K85" s="116">
        <v>5941</v>
      </c>
      <c r="L85" s="60">
        <f>SUM(J85:K85)</f>
        <v>6246</v>
      </c>
    </row>
    <row r="86" spans="1:12" ht="14.25" customHeight="1">
      <c r="A86" s="22"/>
      <c r="B86" s="21" t="s">
        <v>41</v>
      </c>
      <c r="C86" s="20" t="s">
        <v>67</v>
      </c>
      <c r="D86" s="90">
        <v>0</v>
      </c>
      <c r="E86" s="116">
        <v>7</v>
      </c>
      <c r="F86" s="92">
        <v>1</v>
      </c>
      <c r="G86" s="116">
        <v>7</v>
      </c>
      <c r="H86" s="92">
        <v>1</v>
      </c>
      <c r="I86" s="116">
        <v>7</v>
      </c>
      <c r="J86" s="90">
        <v>0</v>
      </c>
      <c r="K86" s="116">
        <v>7</v>
      </c>
      <c r="L86" s="60">
        <f>SUM(J86:K86)</f>
        <v>7</v>
      </c>
    </row>
    <row r="87" spans="1:12" ht="14.25" customHeight="1">
      <c r="A87" s="22"/>
      <c r="B87" s="21" t="s">
        <v>42</v>
      </c>
      <c r="C87" s="20" t="s">
        <v>68</v>
      </c>
      <c r="D87" s="90">
        <v>0</v>
      </c>
      <c r="E87" s="116">
        <v>15</v>
      </c>
      <c r="F87" s="92">
        <v>1</v>
      </c>
      <c r="G87" s="116">
        <v>14</v>
      </c>
      <c r="H87" s="92">
        <v>1</v>
      </c>
      <c r="I87" s="116">
        <v>14</v>
      </c>
      <c r="J87" s="90">
        <v>0</v>
      </c>
      <c r="K87" s="116">
        <v>16</v>
      </c>
      <c r="L87" s="60">
        <f>SUM(J87:K87)</f>
        <v>16</v>
      </c>
    </row>
    <row r="88" spans="1:12" ht="14.25" customHeight="1">
      <c r="A88" s="22" t="s">
        <v>13</v>
      </c>
      <c r="B88" s="19">
        <v>46</v>
      </c>
      <c r="C88" s="20" t="s">
        <v>39</v>
      </c>
      <c r="D88" s="99">
        <f aca="true" t="shared" si="10" ref="D88:L88">SUM(D85:D87)</f>
        <v>369</v>
      </c>
      <c r="E88" s="99">
        <f t="shared" si="10"/>
        <v>7237</v>
      </c>
      <c r="F88" s="99">
        <f t="shared" si="10"/>
        <v>412</v>
      </c>
      <c r="G88" s="99">
        <f t="shared" si="10"/>
        <v>5077</v>
      </c>
      <c r="H88" s="99">
        <f t="shared" si="10"/>
        <v>412</v>
      </c>
      <c r="I88" s="99">
        <f t="shared" si="10"/>
        <v>5077</v>
      </c>
      <c r="J88" s="100">
        <f t="shared" si="10"/>
        <v>305</v>
      </c>
      <c r="K88" s="99">
        <f t="shared" si="10"/>
        <v>5964</v>
      </c>
      <c r="L88" s="99">
        <f t="shared" si="10"/>
        <v>6269</v>
      </c>
    </row>
    <row r="89" spans="1:12" ht="14.25" customHeight="1">
      <c r="A89" s="22"/>
      <c r="B89" s="19"/>
      <c r="C89" s="20"/>
      <c r="D89" s="52"/>
      <c r="E89" s="52"/>
      <c r="F89" s="61"/>
      <c r="G89" s="61"/>
      <c r="H89" s="61"/>
      <c r="I89" s="61"/>
      <c r="J89" s="61"/>
      <c r="K89" s="61"/>
      <c r="L89" s="61"/>
    </row>
    <row r="90" spans="1:12" ht="14.25" customHeight="1">
      <c r="A90" s="22"/>
      <c r="B90" s="19">
        <v>47</v>
      </c>
      <c r="C90" s="20" t="s">
        <v>45</v>
      </c>
      <c r="D90" s="59"/>
      <c r="E90" s="60"/>
      <c r="F90" s="59"/>
      <c r="G90" s="60"/>
      <c r="H90" s="59"/>
      <c r="I90" s="60"/>
      <c r="J90" s="59"/>
      <c r="K90" s="60"/>
      <c r="L90" s="60"/>
    </row>
    <row r="91" spans="1:12" ht="14.25" customHeight="1">
      <c r="A91" s="22"/>
      <c r="B91" s="21" t="s">
        <v>46</v>
      </c>
      <c r="C91" s="20" t="s">
        <v>21</v>
      </c>
      <c r="D91" s="116">
        <v>621</v>
      </c>
      <c r="E91" s="116">
        <v>2945</v>
      </c>
      <c r="F91" s="115">
        <v>500</v>
      </c>
      <c r="G91" s="116">
        <v>2794</v>
      </c>
      <c r="H91" s="115">
        <v>500</v>
      </c>
      <c r="I91" s="116">
        <v>3102</v>
      </c>
      <c r="J91" s="92">
        <v>380</v>
      </c>
      <c r="K91" s="116">
        <v>3090</v>
      </c>
      <c r="L91" s="60">
        <f>SUM(J91:K91)</f>
        <v>3470</v>
      </c>
    </row>
    <row r="92" spans="1:12" ht="14.25" customHeight="1">
      <c r="A92" s="22"/>
      <c r="B92" s="21" t="s">
        <v>47</v>
      </c>
      <c r="C92" s="20" t="s">
        <v>67</v>
      </c>
      <c r="D92" s="90">
        <v>0</v>
      </c>
      <c r="E92" s="116">
        <v>8</v>
      </c>
      <c r="F92" s="92">
        <v>1</v>
      </c>
      <c r="G92" s="116">
        <v>7</v>
      </c>
      <c r="H92" s="92">
        <v>1</v>
      </c>
      <c r="I92" s="116">
        <v>7</v>
      </c>
      <c r="J92" s="90">
        <v>0</v>
      </c>
      <c r="K92" s="116">
        <v>7</v>
      </c>
      <c r="L92" s="60">
        <f>SUM(J92:K92)</f>
        <v>7</v>
      </c>
    </row>
    <row r="93" spans="1:12" ht="14.25" customHeight="1">
      <c r="A93" s="22"/>
      <c r="B93" s="21" t="s">
        <v>69</v>
      </c>
      <c r="C93" s="20" t="s">
        <v>68</v>
      </c>
      <c r="D93" s="90">
        <v>0</v>
      </c>
      <c r="E93" s="116">
        <v>16</v>
      </c>
      <c r="F93" s="92">
        <v>1</v>
      </c>
      <c r="G93" s="116">
        <v>14</v>
      </c>
      <c r="H93" s="92">
        <v>1</v>
      </c>
      <c r="I93" s="116">
        <v>14</v>
      </c>
      <c r="J93" s="90">
        <v>0</v>
      </c>
      <c r="K93" s="116">
        <v>16</v>
      </c>
      <c r="L93" s="60">
        <f>SUM(J93:K93)</f>
        <v>16</v>
      </c>
    </row>
    <row r="94" spans="1:12" ht="14.25" customHeight="1">
      <c r="A94" s="22" t="s">
        <v>13</v>
      </c>
      <c r="B94" s="19">
        <v>47</v>
      </c>
      <c r="C94" s="20" t="s">
        <v>45</v>
      </c>
      <c r="D94" s="99">
        <f aca="true" t="shared" si="11" ref="D94:L94">SUM(D91:D93)</f>
        <v>621</v>
      </c>
      <c r="E94" s="99">
        <f t="shared" si="11"/>
        <v>2969</v>
      </c>
      <c r="F94" s="99">
        <f t="shared" si="11"/>
        <v>502</v>
      </c>
      <c r="G94" s="99">
        <f t="shared" si="11"/>
        <v>2815</v>
      </c>
      <c r="H94" s="99">
        <f t="shared" si="11"/>
        <v>502</v>
      </c>
      <c r="I94" s="99">
        <f t="shared" si="11"/>
        <v>3123</v>
      </c>
      <c r="J94" s="100">
        <f t="shared" si="11"/>
        <v>380</v>
      </c>
      <c r="K94" s="99">
        <f t="shared" si="11"/>
        <v>3113</v>
      </c>
      <c r="L94" s="99">
        <f t="shared" si="11"/>
        <v>3493</v>
      </c>
    </row>
    <row r="95" spans="1:12" ht="14.25" customHeight="1">
      <c r="A95" s="22"/>
      <c r="B95" s="19"/>
      <c r="C95" s="20"/>
      <c r="D95" s="52"/>
      <c r="E95" s="52"/>
      <c r="F95" s="61"/>
      <c r="G95" s="61"/>
      <c r="H95" s="61"/>
      <c r="I95" s="61"/>
      <c r="J95" s="61"/>
      <c r="K95" s="61"/>
      <c r="L95" s="61"/>
    </row>
    <row r="96" spans="1:12" ht="14.25" customHeight="1">
      <c r="A96" s="22"/>
      <c r="B96" s="19">
        <v>48</v>
      </c>
      <c r="C96" s="20" t="s">
        <v>49</v>
      </c>
      <c r="D96" s="59"/>
      <c r="E96" s="60"/>
      <c r="F96" s="59"/>
      <c r="G96" s="60"/>
      <c r="H96" s="59"/>
      <c r="I96" s="60"/>
      <c r="J96" s="59"/>
      <c r="K96" s="60"/>
      <c r="L96" s="60"/>
    </row>
    <row r="97" spans="1:12" ht="14.25" customHeight="1">
      <c r="A97" s="22"/>
      <c r="B97" s="21" t="s">
        <v>50</v>
      </c>
      <c r="C97" s="20" t="s">
        <v>21</v>
      </c>
      <c r="D97" s="116">
        <v>912</v>
      </c>
      <c r="E97" s="116">
        <v>6057</v>
      </c>
      <c r="F97" s="115">
        <v>600</v>
      </c>
      <c r="G97" s="116">
        <v>3093</v>
      </c>
      <c r="H97" s="115">
        <v>600</v>
      </c>
      <c r="I97" s="116">
        <v>3743</v>
      </c>
      <c r="J97" s="92">
        <v>620</v>
      </c>
      <c r="K97" s="116">
        <v>4240</v>
      </c>
      <c r="L97" s="60">
        <f>SUM(J97:K97)</f>
        <v>4860</v>
      </c>
    </row>
    <row r="98" spans="1:12" ht="14.25" customHeight="1">
      <c r="A98" s="22"/>
      <c r="B98" s="21" t="s">
        <v>51</v>
      </c>
      <c r="C98" s="20" t="s">
        <v>67</v>
      </c>
      <c r="D98" s="90">
        <v>0</v>
      </c>
      <c r="E98" s="116">
        <v>8</v>
      </c>
      <c r="F98" s="92">
        <v>1</v>
      </c>
      <c r="G98" s="116">
        <v>7</v>
      </c>
      <c r="H98" s="92">
        <v>1</v>
      </c>
      <c r="I98" s="116">
        <v>7</v>
      </c>
      <c r="J98" s="90">
        <v>0</v>
      </c>
      <c r="K98" s="116">
        <v>7</v>
      </c>
      <c r="L98" s="60">
        <f>SUM(J98:K98)</f>
        <v>7</v>
      </c>
    </row>
    <row r="99" spans="1:12" ht="14.25" customHeight="1">
      <c r="A99" s="22"/>
      <c r="B99" s="21" t="s">
        <v>52</v>
      </c>
      <c r="C99" s="20" t="s">
        <v>68</v>
      </c>
      <c r="D99" s="90">
        <v>0</v>
      </c>
      <c r="E99" s="116">
        <v>16</v>
      </c>
      <c r="F99" s="92">
        <v>1</v>
      </c>
      <c r="G99" s="116">
        <v>14</v>
      </c>
      <c r="H99" s="92">
        <v>1</v>
      </c>
      <c r="I99" s="116">
        <v>14</v>
      </c>
      <c r="J99" s="90">
        <v>0</v>
      </c>
      <c r="K99" s="116">
        <v>16</v>
      </c>
      <c r="L99" s="60">
        <f>SUM(J99:K99)</f>
        <v>16</v>
      </c>
    </row>
    <row r="100" spans="1:12" ht="14.25" customHeight="1">
      <c r="A100" s="22" t="s">
        <v>13</v>
      </c>
      <c r="B100" s="19">
        <v>48</v>
      </c>
      <c r="C100" s="20" t="s">
        <v>49</v>
      </c>
      <c r="D100" s="99">
        <f aca="true" t="shared" si="12" ref="D100:L100">SUM(D97:D99)</f>
        <v>912</v>
      </c>
      <c r="E100" s="99">
        <f t="shared" si="12"/>
        <v>6081</v>
      </c>
      <c r="F100" s="99">
        <f t="shared" si="12"/>
        <v>602</v>
      </c>
      <c r="G100" s="99">
        <f t="shared" si="12"/>
        <v>3114</v>
      </c>
      <c r="H100" s="99">
        <f t="shared" si="12"/>
        <v>602</v>
      </c>
      <c r="I100" s="99">
        <f t="shared" si="12"/>
        <v>3764</v>
      </c>
      <c r="J100" s="100">
        <f t="shared" si="12"/>
        <v>620</v>
      </c>
      <c r="K100" s="99">
        <f t="shared" si="12"/>
        <v>4263</v>
      </c>
      <c r="L100" s="99">
        <f t="shared" si="12"/>
        <v>4883</v>
      </c>
    </row>
    <row r="101" spans="1:12" ht="14.25" customHeight="1">
      <c r="A101" s="22" t="s">
        <v>13</v>
      </c>
      <c r="B101" s="19">
        <v>16</v>
      </c>
      <c r="C101" s="20" t="s">
        <v>18</v>
      </c>
      <c r="D101" s="102">
        <f aca="true" t="shared" si="13" ref="D101:L101">D100+D94+D88+D82+D76</f>
        <v>14180</v>
      </c>
      <c r="E101" s="102">
        <f t="shared" si="13"/>
        <v>33227</v>
      </c>
      <c r="F101" s="102">
        <f t="shared" si="13"/>
        <v>2089</v>
      </c>
      <c r="G101" s="102">
        <f t="shared" si="13"/>
        <v>23499</v>
      </c>
      <c r="H101" s="102">
        <f t="shared" si="13"/>
        <v>2089</v>
      </c>
      <c r="I101" s="102">
        <f t="shared" si="13"/>
        <v>24457</v>
      </c>
      <c r="J101" s="120">
        <f t="shared" si="13"/>
        <v>9611</v>
      </c>
      <c r="K101" s="102">
        <f t="shared" si="13"/>
        <v>25374</v>
      </c>
      <c r="L101" s="102">
        <f t="shared" si="13"/>
        <v>34985</v>
      </c>
    </row>
    <row r="102" spans="1:12" ht="14.25" customHeight="1">
      <c r="A102" s="51" t="s">
        <v>13</v>
      </c>
      <c r="B102" s="85">
        <v>0.104</v>
      </c>
      <c r="C102" s="54" t="s">
        <v>56</v>
      </c>
      <c r="D102" s="96">
        <f aca="true" t="shared" si="14" ref="D102:L102">D101</f>
        <v>14180</v>
      </c>
      <c r="E102" s="96">
        <f t="shared" si="14"/>
        <v>33227</v>
      </c>
      <c r="F102" s="96">
        <f t="shared" si="14"/>
        <v>2089</v>
      </c>
      <c r="G102" s="96">
        <f t="shared" si="14"/>
        <v>23499</v>
      </c>
      <c r="H102" s="96">
        <f t="shared" si="14"/>
        <v>2089</v>
      </c>
      <c r="I102" s="96">
        <f t="shared" si="14"/>
        <v>24457</v>
      </c>
      <c r="J102" s="97">
        <f t="shared" si="14"/>
        <v>9611</v>
      </c>
      <c r="K102" s="96">
        <f t="shared" si="14"/>
        <v>25374</v>
      </c>
      <c r="L102" s="96">
        <f t="shared" si="14"/>
        <v>34985</v>
      </c>
    </row>
    <row r="103" spans="1:12" ht="3" customHeight="1">
      <c r="A103" s="22"/>
      <c r="B103" s="34"/>
      <c r="C103" s="23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3.5" customHeight="1">
      <c r="A104" s="22"/>
      <c r="B104" s="30">
        <v>0.105</v>
      </c>
      <c r="C104" s="23" t="s">
        <v>183</v>
      </c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3.5" customHeight="1">
      <c r="A105" s="22"/>
      <c r="B105" s="19">
        <v>16</v>
      </c>
      <c r="C105" s="20" t="s">
        <v>18</v>
      </c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3.5" customHeight="1">
      <c r="A106" s="22"/>
      <c r="B106" s="19">
        <v>63</v>
      </c>
      <c r="C106" s="20" t="s">
        <v>70</v>
      </c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3.5" customHeight="1">
      <c r="A107" s="22"/>
      <c r="B107" s="19" t="s">
        <v>71</v>
      </c>
      <c r="C107" s="20" t="s">
        <v>72</v>
      </c>
      <c r="D107" s="86">
        <v>0</v>
      </c>
      <c r="E107" s="86">
        <v>0</v>
      </c>
      <c r="F107" s="81">
        <v>1</v>
      </c>
      <c r="G107" s="86">
        <v>0</v>
      </c>
      <c r="H107" s="81">
        <v>1</v>
      </c>
      <c r="I107" s="86">
        <v>0</v>
      </c>
      <c r="J107" s="90">
        <v>0</v>
      </c>
      <c r="K107" s="86">
        <v>0</v>
      </c>
      <c r="L107" s="82">
        <f>SUM(J107:K107)</f>
        <v>0</v>
      </c>
    </row>
    <row r="108" spans="1:12" ht="13.5" customHeight="1">
      <c r="A108" s="22"/>
      <c r="B108" s="19" t="s">
        <v>73</v>
      </c>
      <c r="C108" s="20" t="s">
        <v>60</v>
      </c>
      <c r="D108" s="86">
        <v>0</v>
      </c>
      <c r="E108" s="86">
        <v>0</v>
      </c>
      <c r="F108" s="81">
        <v>1</v>
      </c>
      <c r="G108" s="86">
        <v>0</v>
      </c>
      <c r="H108" s="81">
        <v>1</v>
      </c>
      <c r="I108" s="86">
        <v>0</v>
      </c>
      <c r="J108" s="81">
        <v>1</v>
      </c>
      <c r="K108" s="86">
        <v>0</v>
      </c>
      <c r="L108" s="81">
        <f>SUM(J108:K108)</f>
        <v>1</v>
      </c>
    </row>
    <row r="109" spans="1:12" ht="13.5" customHeight="1">
      <c r="A109" s="22"/>
      <c r="B109" s="19" t="s">
        <v>161</v>
      </c>
      <c r="C109" s="20" t="s">
        <v>160</v>
      </c>
      <c r="D109" s="87">
        <v>0</v>
      </c>
      <c r="E109" s="87">
        <v>0</v>
      </c>
      <c r="F109" s="81">
        <v>1</v>
      </c>
      <c r="G109" s="87">
        <v>0</v>
      </c>
      <c r="H109" s="81">
        <v>1</v>
      </c>
      <c r="I109" s="87">
        <v>0</v>
      </c>
      <c r="J109" s="82">
        <v>0</v>
      </c>
      <c r="K109" s="87">
        <v>0</v>
      </c>
      <c r="L109" s="90">
        <f>SUM(J109:K109)</f>
        <v>0</v>
      </c>
    </row>
    <row r="110" spans="1:12" ht="13.5" customHeight="1">
      <c r="A110" s="22" t="s">
        <v>13</v>
      </c>
      <c r="B110" s="19">
        <v>63</v>
      </c>
      <c r="C110" s="20" t="s">
        <v>70</v>
      </c>
      <c r="D110" s="88">
        <f aca="true" t="shared" si="15" ref="D110:L110">SUM(D107:D109)</f>
        <v>0</v>
      </c>
      <c r="E110" s="88">
        <f t="shared" si="15"/>
        <v>0</v>
      </c>
      <c r="F110" s="97">
        <f t="shared" si="15"/>
        <v>3</v>
      </c>
      <c r="G110" s="88">
        <f t="shared" si="15"/>
        <v>0</v>
      </c>
      <c r="H110" s="97">
        <f t="shared" si="15"/>
        <v>3</v>
      </c>
      <c r="I110" s="88">
        <f t="shared" si="15"/>
        <v>0</v>
      </c>
      <c r="J110" s="97">
        <f t="shared" si="15"/>
        <v>1</v>
      </c>
      <c r="K110" s="88">
        <f t="shared" si="15"/>
        <v>0</v>
      </c>
      <c r="L110" s="97">
        <f t="shared" si="15"/>
        <v>1</v>
      </c>
    </row>
    <row r="111" spans="1:12" ht="13.5" customHeight="1">
      <c r="A111" s="22" t="s">
        <v>13</v>
      </c>
      <c r="B111" s="19">
        <v>16</v>
      </c>
      <c r="C111" s="20" t="s">
        <v>18</v>
      </c>
      <c r="D111" s="101">
        <f aca="true" t="shared" si="16" ref="D111:L112">D110</f>
        <v>0</v>
      </c>
      <c r="E111" s="101">
        <f t="shared" si="16"/>
        <v>0</v>
      </c>
      <c r="F111" s="100">
        <f t="shared" si="16"/>
        <v>3</v>
      </c>
      <c r="G111" s="101">
        <f t="shared" si="16"/>
        <v>0</v>
      </c>
      <c r="H111" s="100">
        <f t="shared" si="16"/>
        <v>3</v>
      </c>
      <c r="I111" s="101">
        <f t="shared" si="16"/>
        <v>0</v>
      </c>
      <c r="J111" s="100">
        <f t="shared" si="16"/>
        <v>1</v>
      </c>
      <c r="K111" s="101">
        <f t="shared" si="16"/>
        <v>0</v>
      </c>
      <c r="L111" s="100">
        <f t="shared" si="16"/>
        <v>1</v>
      </c>
    </row>
    <row r="112" spans="1:12" ht="13.5" customHeight="1">
      <c r="A112" s="22" t="s">
        <v>13</v>
      </c>
      <c r="B112" s="30">
        <v>0.105</v>
      </c>
      <c r="C112" s="23" t="s">
        <v>183</v>
      </c>
      <c r="D112" s="101">
        <f t="shared" si="16"/>
        <v>0</v>
      </c>
      <c r="E112" s="101">
        <f t="shared" si="16"/>
        <v>0</v>
      </c>
      <c r="F112" s="100">
        <f t="shared" si="16"/>
        <v>3</v>
      </c>
      <c r="G112" s="101">
        <f t="shared" si="16"/>
        <v>0</v>
      </c>
      <c r="H112" s="100">
        <f t="shared" si="16"/>
        <v>3</v>
      </c>
      <c r="I112" s="101">
        <f t="shared" si="16"/>
        <v>0</v>
      </c>
      <c r="J112" s="100">
        <f t="shared" si="16"/>
        <v>1</v>
      </c>
      <c r="K112" s="101">
        <f t="shared" si="16"/>
        <v>0</v>
      </c>
      <c r="L112" s="100">
        <f t="shared" si="16"/>
        <v>1</v>
      </c>
    </row>
    <row r="113" spans="1:12" ht="10.5" customHeight="1">
      <c r="A113" s="22"/>
      <c r="B113" s="31"/>
      <c r="C113" s="23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3.5" customHeight="1">
      <c r="A114" s="22"/>
      <c r="B114" s="30">
        <v>0.107</v>
      </c>
      <c r="C114" s="23" t="s">
        <v>74</v>
      </c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3.5" customHeight="1">
      <c r="A115" s="22"/>
      <c r="B115" s="29">
        <v>16</v>
      </c>
      <c r="C115" s="20" t="s">
        <v>18</v>
      </c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3.5" customHeight="1">
      <c r="A116" s="22"/>
      <c r="B116" s="21" t="s">
        <v>75</v>
      </c>
      <c r="C116" s="20" t="s">
        <v>72</v>
      </c>
      <c r="D116" s="90">
        <v>0</v>
      </c>
      <c r="E116" s="90">
        <v>0</v>
      </c>
      <c r="F116" s="81">
        <v>1</v>
      </c>
      <c r="G116" s="90">
        <v>0</v>
      </c>
      <c r="H116" s="81">
        <v>1</v>
      </c>
      <c r="I116" s="90">
        <v>0</v>
      </c>
      <c r="J116" s="90">
        <v>0</v>
      </c>
      <c r="K116" s="90">
        <v>0</v>
      </c>
      <c r="L116" s="82">
        <f>SUM(J116:K116)</f>
        <v>0</v>
      </c>
    </row>
    <row r="117" spans="1:12" ht="13.5" customHeight="1">
      <c r="A117" s="22"/>
      <c r="B117" s="21" t="s">
        <v>76</v>
      </c>
      <c r="C117" s="20" t="s">
        <v>60</v>
      </c>
      <c r="D117" s="90">
        <v>0</v>
      </c>
      <c r="E117" s="90">
        <v>0</v>
      </c>
      <c r="F117" s="81">
        <v>1</v>
      </c>
      <c r="G117" s="90">
        <v>0</v>
      </c>
      <c r="H117" s="81">
        <v>1</v>
      </c>
      <c r="I117" s="90">
        <v>0</v>
      </c>
      <c r="J117" s="93">
        <v>1</v>
      </c>
      <c r="K117" s="90">
        <v>0</v>
      </c>
      <c r="L117" s="81">
        <f>SUM(J117:K117)</f>
        <v>1</v>
      </c>
    </row>
    <row r="118" spans="1:12" ht="25.5">
      <c r="A118" s="22"/>
      <c r="B118" s="21" t="s">
        <v>172</v>
      </c>
      <c r="C118" s="20" t="s">
        <v>187</v>
      </c>
      <c r="D118" s="93">
        <v>499</v>
      </c>
      <c r="E118" s="90">
        <v>0</v>
      </c>
      <c r="F118" s="117">
        <v>50000</v>
      </c>
      <c r="G118" s="90">
        <v>0</v>
      </c>
      <c r="H118" s="117">
        <v>50000</v>
      </c>
      <c r="I118" s="90">
        <v>0</v>
      </c>
      <c r="J118" s="111">
        <v>20000</v>
      </c>
      <c r="K118" s="110">
        <v>0</v>
      </c>
      <c r="L118" s="111">
        <f>SUM(J118:K118)</f>
        <v>20000</v>
      </c>
    </row>
    <row r="119" spans="1:12" ht="25.5">
      <c r="A119" s="22"/>
      <c r="B119" s="21" t="s">
        <v>199</v>
      </c>
      <c r="C119" s="20" t="s">
        <v>198</v>
      </c>
      <c r="D119" s="90">
        <v>0</v>
      </c>
      <c r="E119" s="90">
        <v>0</v>
      </c>
      <c r="F119" s="81">
        <v>50000</v>
      </c>
      <c r="G119" s="90">
        <v>0</v>
      </c>
      <c r="H119" s="81">
        <v>50000</v>
      </c>
      <c r="I119" s="90">
        <v>0</v>
      </c>
      <c r="J119" s="90">
        <v>0</v>
      </c>
      <c r="K119" s="90">
        <v>0</v>
      </c>
      <c r="L119" s="82">
        <f>SUM(J119:K119)</f>
        <v>0</v>
      </c>
    </row>
    <row r="120" spans="1:12" ht="13.5" customHeight="1">
      <c r="A120" s="22" t="s">
        <v>13</v>
      </c>
      <c r="B120" s="29">
        <v>16</v>
      </c>
      <c r="C120" s="20" t="s">
        <v>18</v>
      </c>
      <c r="D120" s="97">
        <f aca="true" t="shared" si="17" ref="D120:L120">SUM(D116:D119)</f>
        <v>499</v>
      </c>
      <c r="E120" s="88">
        <f t="shared" si="17"/>
        <v>0</v>
      </c>
      <c r="F120" s="97">
        <f t="shared" si="17"/>
        <v>100002</v>
      </c>
      <c r="G120" s="88">
        <f t="shared" si="17"/>
        <v>0</v>
      </c>
      <c r="H120" s="97">
        <f t="shared" si="17"/>
        <v>100002</v>
      </c>
      <c r="I120" s="88">
        <f t="shared" si="17"/>
        <v>0</v>
      </c>
      <c r="J120" s="97">
        <f t="shared" si="17"/>
        <v>20001</v>
      </c>
      <c r="K120" s="88">
        <f t="shared" si="17"/>
        <v>0</v>
      </c>
      <c r="L120" s="97">
        <f t="shared" si="17"/>
        <v>20001</v>
      </c>
    </row>
    <row r="121" spans="1:12" ht="13.5" customHeight="1">
      <c r="A121" s="22" t="s">
        <v>13</v>
      </c>
      <c r="B121" s="30">
        <v>0.107</v>
      </c>
      <c r="C121" s="23" t="s">
        <v>74</v>
      </c>
      <c r="D121" s="97">
        <f aca="true" t="shared" si="18" ref="D121:L121">D120</f>
        <v>499</v>
      </c>
      <c r="E121" s="88">
        <f t="shared" si="18"/>
        <v>0</v>
      </c>
      <c r="F121" s="97">
        <f t="shared" si="18"/>
        <v>100002</v>
      </c>
      <c r="G121" s="88">
        <f t="shared" si="18"/>
        <v>0</v>
      </c>
      <c r="H121" s="97">
        <f t="shared" si="18"/>
        <v>100002</v>
      </c>
      <c r="I121" s="88">
        <f t="shared" si="18"/>
        <v>0</v>
      </c>
      <c r="J121" s="97">
        <f t="shared" si="18"/>
        <v>20001</v>
      </c>
      <c r="K121" s="88">
        <f t="shared" si="18"/>
        <v>0</v>
      </c>
      <c r="L121" s="97">
        <f t="shared" si="18"/>
        <v>20001</v>
      </c>
    </row>
    <row r="122" spans="1:12" ht="10.5" customHeight="1">
      <c r="A122" s="22"/>
      <c r="B122" s="34"/>
      <c r="C122" s="23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3.5" customHeight="1">
      <c r="A123" s="22"/>
      <c r="B123" s="30">
        <v>0.108</v>
      </c>
      <c r="C123" s="23" t="s">
        <v>77</v>
      </c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ht="13.5" customHeight="1">
      <c r="A124" s="22"/>
      <c r="B124" s="19">
        <v>16</v>
      </c>
      <c r="C124" s="20" t="s">
        <v>18</v>
      </c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1:12" ht="13.5" customHeight="1">
      <c r="A125" s="22"/>
      <c r="B125" s="19">
        <v>60</v>
      </c>
      <c r="C125" s="20" t="s">
        <v>78</v>
      </c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12" ht="13.5" customHeight="1">
      <c r="A126" s="22"/>
      <c r="B126" s="21" t="s">
        <v>79</v>
      </c>
      <c r="C126" s="20" t="s">
        <v>21</v>
      </c>
      <c r="D126" s="116">
        <v>2062</v>
      </c>
      <c r="E126" s="90">
        <v>0</v>
      </c>
      <c r="F126" s="115">
        <v>1640</v>
      </c>
      <c r="G126" s="90">
        <v>0</v>
      </c>
      <c r="H126" s="115">
        <v>1640</v>
      </c>
      <c r="I126" s="90">
        <v>0</v>
      </c>
      <c r="J126" s="92">
        <v>1400</v>
      </c>
      <c r="K126" s="90">
        <v>0</v>
      </c>
      <c r="L126" s="93">
        <f>SUM(J126:K126)</f>
        <v>1400</v>
      </c>
    </row>
    <row r="127" spans="1:12" ht="13.5" customHeight="1">
      <c r="A127" s="22"/>
      <c r="B127" s="21" t="s">
        <v>80</v>
      </c>
      <c r="C127" s="20" t="s">
        <v>67</v>
      </c>
      <c r="D127" s="90">
        <v>0</v>
      </c>
      <c r="E127" s="90">
        <v>0</v>
      </c>
      <c r="F127" s="92">
        <v>1</v>
      </c>
      <c r="G127" s="90">
        <v>0</v>
      </c>
      <c r="H127" s="92">
        <v>1</v>
      </c>
      <c r="I127" s="90">
        <v>0</v>
      </c>
      <c r="J127" s="93">
        <v>1</v>
      </c>
      <c r="K127" s="90">
        <v>0</v>
      </c>
      <c r="L127" s="93">
        <f>SUM(J127:K127)</f>
        <v>1</v>
      </c>
    </row>
    <row r="128" spans="1:12" ht="13.5" customHeight="1">
      <c r="A128" s="22"/>
      <c r="B128" s="21" t="s">
        <v>81</v>
      </c>
      <c r="C128" s="20" t="s">
        <v>68</v>
      </c>
      <c r="D128" s="116">
        <v>99</v>
      </c>
      <c r="E128" s="90">
        <v>0</v>
      </c>
      <c r="F128" s="115">
        <v>1</v>
      </c>
      <c r="G128" s="90">
        <v>0</v>
      </c>
      <c r="H128" s="115">
        <v>1</v>
      </c>
      <c r="I128" s="90">
        <v>0</v>
      </c>
      <c r="J128" s="92">
        <v>2</v>
      </c>
      <c r="K128" s="90">
        <v>0</v>
      </c>
      <c r="L128" s="93">
        <f>SUM(J128:K128)</f>
        <v>2</v>
      </c>
    </row>
    <row r="129" spans="1:12" ht="13.5" customHeight="1">
      <c r="A129" s="22"/>
      <c r="B129" s="21" t="s">
        <v>59</v>
      </c>
      <c r="C129" s="20" t="s">
        <v>60</v>
      </c>
      <c r="D129" s="116">
        <v>311</v>
      </c>
      <c r="E129" s="90">
        <v>0</v>
      </c>
      <c r="F129" s="115">
        <v>1</v>
      </c>
      <c r="G129" s="90">
        <v>0</v>
      </c>
      <c r="H129" s="115">
        <v>1</v>
      </c>
      <c r="I129" s="90">
        <v>0</v>
      </c>
      <c r="J129" s="92">
        <v>1</v>
      </c>
      <c r="K129" s="90">
        <v>0</v>
      </c>
      <c r="L129" s="93">
        <f>SUM(J129:K129)</f>
        <v>1</v>
      </c>
    </row>
    <row r="130" spans="1:12" ht="13.5" customHeight="1">
      <c r="A130" s="22" t="s">
        <v>13</v>
      </c>
      <c r="B130" s="19">
        <v>60</v>
      </c>
      <c r="C130" s="20" t="s">
        <v>78</v>
      </c>
      <c r="D130" s="97">
        <f aca="true" t="shared" si="19" ref="D130:L130">SUM(D126:D129)</f>
        <v>2472</v>
      </c>
      <c r="E130" s="88">
        <f t="shared" si="19"/>
        <v>0</v>
      </c>
      <c r="F130" s="97">
        <f t="shared" si="19"/>
        <v>1643</v>
      </c>
      <c r="G130" s="88">
        <f t="shared" si="19"/>
        <v>0</v>
      </c>
      <c r="H130" s="97">
        <f t="shared" si="19"/>
        <v>1643</v>
      </c>
      <c r="I130" s="88">
        <f t="shared" si="19"/>
        <v>0</v>
      </c>
      <c r="J130" s="97">
        <f t="shared" si="19"/>
        <v>1404</v>
      </c>
      <c r="K130" s="88">
        <f t="shared" si="19"/>
        <v>0</v>
      </c>
      <c r="L130" s="97">
        <f t="shared" si="19"/>
        <v>1404</v>
      </c>
    </row>
    <row r="131" spans="1:12" ht="10.5" customHeight="1">
      <c r="A131" s="22"/>
      <c r="B131" s="21"/>
      <c r="C131" s="20"/>
      <c r="D131" s="60"/>
      <c r="E131" s="60"/>
      <c r="F131" s="59"/>
      <c r="G131" s="60"/>
      <c r="H131" s="59"/>
      <c r="I131" s="60"/>
      <c r="J131" s="59"/>
      <c r="K131" s="60"/>
      <c r="L131" s="60"/>
    </row>
    <row r="132" spans="1:12" ht="25.5">
      <c r="A132" s="22"/>
      <c r="B132" s="19">
        <v>69</v>
      </c>
      <c r="C132" s="20" t="s">
        <v>204</v>
      </c>
      <c r="D132" s="52"/>
      <c r="E132" s="52"/>
      <c r="F132" s="61"/>
      <c r="G132" s="52"/>
      <c r="H132" s="61"/>
      <c r="I132" s="52"/>
      <c r="J132" s="61"/>
      <c r="K132" s="52"/>
      <c r="L132" s="52"/>
    </row>
    <row r="133" spans="1:12" ht="13.5" customHeight="1">
      <c r="A133" s="51"/>
      <c r="B133" s="83" t="s">
        <v>189</v>
      </c>
      <c r="C133" s="53" t="s">
        <v>188</v>
      </c>
      <c r="D133" s="94">
        <v>494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103">
        <v>0</v>
      </c>
      <c r="K133" s="91">
        <v>0</v>
      </c>
      <c r="L133" s="91">
        <f>SUM(J133:K133)</f>
        <v>0</v>
      </c>
    </row>
    <row r="134" spans="1:12" ht="13.5" customHeight="1">
      <c r="A134" s="22" t="s">
        <v>13</v>
      </c>
      <c r="B134" s="19">
        <v>69</v>
      </c>
      <c r="C134" s="20" t="s">
        <v>182</v>
      </c>
      <c r="D134" s="95">
        <f aca="true" t="shared" si="20" ref="D134:L134">SUM(D133:D133)</f>
        <v>494</v>
      </c>
      <c r="E134" s="103">
        <f t="shared" si="20"/>
        <v>0</v>
      </c>
      <c r="F134" s="103">
        <f t="shared" si="20"/>
        <v>0</v>
      </c>
      <c r="G134" s="103">
        <f t="shared" si="20"/>
        <v>0</v>
      </c>
      <c r="H134" s="103">
        <f t="shared" si="20"/>
        <v>0</v>
      </c>
      <c r="I134" s="103">
        <f t="shared" si="20"/>
        <v>0</v>
      </c>
      <c r="J134" s="103">
        <f t="shared" si="20"/>
        <v>0</v>
      </c>
      <c r="K134" s="103">
        <f t="shared" si="20"/>
        <v>0</v>
      </c>
      <c r="L134" s="103">
        <f t="shared" si="20"/>
        <v>0</v>
      </c>
    </row>
    <row r="135" spans="1:12" ht="12.75">
      <c r="A135" s="22"/>
      <c r="B135" s="21"/>
      <c r="C135" s="22"/>
      <c r="D135" s="59"/>
      <c r="E135" s="60"/>
      <c r="F135" s="59"/>
      <c r="G135" s="60"/>
      <c r="H135" s="59"/>
      <c r="I135" s="60"/>
      <c r="J135" s="59"/>
      <c r="K135" s="60"/>
      <c r="L135" s="60"/>
    </row>
    <row r="136" spans="1:12" ht="12.75">
      <c r="A136" s="22"/>
      <c r="B136" s="19">
        <v>73</v>
      </c>
      <c r="C136" s="20" t="s">
        <v>82</v>
      </c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1:12" ht="12.75">
      <c r="A137" s="22"/>
      <c r="B137" s="21" t="s">
        <v>83</v>
      </c>
      <c r="C137" s="20" t="s">
        <v>60</v>
      </c>
      <c r="D137" s="87">
        <v>0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3">
        <v>1</v>
      </c>
      <c r="K137" s="90">
        <v>0</v>
      </c>
      <c r="L137" s="93">
        <f>SUM(J137:K137)</f>
        <v>1</v>
      </c>
    </row>
    <row r="138" spans="1:12" ht="12.75">
      <c r="A138" s="22" t="s">
        <v>13</v>
      </c>
      <c r="B138" s="19">
        <v>73</v>
      </c>
      <c r="C138" s="20" t="s">
        <v>82</v>
      </c>
      <c r="D138" s="101">
        <f aca="true" t="shared" si="21" ref="D138:L138">SUM(D137:D137)</f>
        <v>0</v>
      </c>
      <c r="E138" s="101">
        <f t="shared" si="21"/>
        <v>0</v>
      </c>
      <c r="F138" s="101">
        <f t="shared" si="21"/>
        <v>0</v>
      </c>
      <c r="G138" s="101">
        <f t="shared" si="21"/>
        <v>0</v>
      </c>
      <c r="H138" s="101">
        <f t="shared" si="21"/>
        <v>0</v>
      </c>
      <c r="I138" s="101">
        <f t="shared" si="21"/>
        <v>0</v>
      </c>
      <c r="J138" s="100">
        <f t="shared" si="21"/>
        <v>1</v>
      </c>
      <c r="K138" s="101">
        <f t="shared" si="21"/>
        <v>0</v>
      </c>
      <c r="L138" s="100">
        <f t="shared" si="21"/>
        <v>1</v>
      </c>
    </row>
    <row r="139" spans="1:12" ht="12.75">
      <c r="A139" s="22"/>
      <c r="B139" s="19"/>
      <c r="C139" s="20"/>
      <c r="D139" s="64"/>
      <c r="E139" s="64"/>
      <c r="F139" s="64"/>
      <c r="G139" s="64"/>
      <c r="H139" s="64"/>
      <c r="I139" s="64"/>
      <c r="J139" s="64"/>
      <c r="K139" s="64"/>
      <c r="L139" s="64"/>
    </row>
    <row r="140" spans="1:12" ht="12.75">
      <c r="A140" s="22"/>
      <c r="B140" s="19">
        <v>74</v>
      </c>
      <c r="C140" s="20" t="s">
        <v>164</v>
      </c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ht="12.75">
      <c r="A141" s="22"/>
      <c r="B141" s="19" t="s">
        <v>165</v>
      </c>
      <c r="C141" s="20" t="s">
        <v>68</v>
      </c>
      <c r="D141" s="80">
        <v>50</v>
      </c>
      <c r="E141" s="86">
        <v>0</v>
      </c>
      <c r="F141" s="118">
        <v>1</v>
      </c>
      <c r="G141" s="86">
        <v>0</v>
      </c>
      <c r="H141" s="118">
        <v>1</v>
      </c>
      <c r="I141" s="86">
        <v>0</v>
      </c>
      <c r="J141" s="86">
        <v>0</v>
      </c>
      <c r="K141" s="86">
        <v>0</v>
      </c>
      <c r="L141" s="86">
        <f>SUM(J141:K141)</f>
        <v>0</v>
      </c>
    </row>
    <row r="142" spans="1:12" ht="12.75">
      <c r="A142" s="22"/>
      <c r="B142" s="19" t="s">
        <v>128</v>
      </c>
      <c r="C142" s="20" t="s">
        <v>60</v>
      </c>
      <c r="D142" s="80">
        <v>609</v>
      </c>
      <c r="E142" s="86">
        <v>0</v>
      </c>
      <c r="F142" s="118">
        <v>1</v>
      </c>
      <c r="G142" s="86">
        <v>0</v>
      </c>
      <c r="H142" s="118">
        <v>1</v>
      </c>
      <c r="I142" s="86">
        <v>0</v>
      </c>
      <c r="J142" s="80">
        <v>1</v>
      </c>
      <c r="K142" s="86">
        <v>0</v>
      </c>
      <c r="L142" s="80">
        <f>SUM(J142:K142)</f>
        <v>1</v>
      </c>
    </row>
    <row r="143" spans="1:12" ht="12.75">
      <c r="A143" s="22" t="s">
        <v>13</v>
      </c>
      <c r="B143" s="19">
        <v>74</v>
      </c>
      <c r="C143" s="20" t="s">
        <v>164</v>
      </c>
      <c r="D143" s="100">
        <f aca="true" t="shared" si="22" ref="D143:L143">SUM(D141:D142)</f>
        <v>659</v>
      </c>
      <c r="E143" s="101">
        <f t="shared" si="22"/>
        <v>0</v>
      </c>
      <c r="F143" s="100">
        <f t="shared" si="22"/>
        <v>2</v>
      </c>
      <c r="G143" s="101">
        <f t="shared" si="22"/>
        <v>0</v>
      </c>
      <c r="H143" s="100">
        <f t="shared" si="22"/>
        <v>2</v>
      </c>
      <c r="I143" s="101">
        <f t="shared" si="22"/>
        <v>0</v>
      </c>
      <c r="J143" s="100">
        <f t="shared" si="22"/>
        <v>1</v>
      </c>
      <c r="K143" s="101">
        <f t="shared" si="22"/>
        <v>0</v>
      </c>
      <c r="L143" s="100">
        <f t="shared" si="22"/>
        <v>1</v>
      </c>
    </row>
    <row r="144" spans="1:12" ht="12.75">
      <c r="A144" s="22" t="s">
        <v>13</v>
      </c>
      <c r="B144" s="30">
        <v>0.108</v>
      </c>
      <c r="C144" s="23" t="s">
        <v>77</v>
      </c>
      <c r="D144" s="97">
        <f>D138+D134+D130+D143</f>
        <v>3625</v>
      </c>
      <c r="E144" s="88">
        <f aca="true" t="shared" si="23" ref="E144:L144">E138+E134+E130+E143</f>
        <v>0</v>
      </c>
      <c r="F144" s="97">
        <f t="shared" si="23"/>
        <v>1645</v>
      </c>
      <c r="G144" s="88">
        <f t="shared" si="23"/>
        <v>0</v>
      </c>
      <c r="H144" s="97">
        <f t="shared" si="23"/>
        <v>1645</v>
      </c>
      <c r="I144" s="88">
        <f t="shared" si="23"/>
        <v>0</v>
      </c>
      <c r="J144" s="97">
        <f t="shared" si="23"/>
        <v>1406</v>
      </c>
      <c r="K144" s="88">
        <f t="shared" si="23"/>
        <v>0</v>
      </c>
      <c r="L144" s="97">
        <f t="shared" si="23"/>
        <v>1406</v>
      </c>
    </row>
    <row r="145" spans="1:12" ht="12.75">
      <c r="A145" s="22"/>
      <c r="B145" s="31"/>
      <c r="C145" s="23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2.75">
      <c r="A146" s="22"/>
      <c r="B146" s="30">
        <v>0.109</v>
      </c>
      <c r="C146" s="23" t="s">
        <v>84</v>
      </c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2.75">
      <c r="A147" s="22"/>
      <c r="B147" s="19">
        <v>16</v>
      </c>
      <c r="C147" s="20" t="s">
        <v>18</v>
      </c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2.75">
      <c r="A148" s="22"/>
      <c r="B148" s="19" t="s">
        <v>85</v>
      </c>
      <c r="C148" s="20" t="s">
        <v>67</v>
      </c>
      <c r="D148" s="80">
        <v>49</v>
      </c>
      <c r="E148" s="86">
        <v>0</v>
      </c>
      <c r="F148" s="117">
        <v>1</v>
      </c>
      <c r="G148" s="86">
        <v>0</v>
      </c>
      <c r="H148" s="117">
        <v>1</v>
      </c>
      <c r="I148" s="86">
        <v>0</v>
      </c>
      <c r="J148" s="81">
        <v>1</v>
      </c>
      <c r="K148" s="86">
        <v>0</v>
      </c>
      <c r="L148" s="81">
        <f aca="true" t="shared" si="24" ref="L148:L153">SUM(J148:K148)</f>
        <v>1</v>
      </c>
    </row>
    <row r="149" spans="1:12" ht="12.75">
      <c r="A149" s="22"/>
      <c r="B149" s="19" t="s">
        <v>86</v>
      </c>
      <c r="C149" s="20" t="s">
        <v>68</v>
      </c>
      <c r="D149" s="118">
        <v>75</v>
      </c>
      <c r="E149" s="86">
        <v>0</v>
      </c>
      <c r="F149" s="117">
        <v>1</v>
      </c>
      <c r="G149" s="86">
        <v>0</v>
      </c>
      <c r="H149" s="117">
        <v>1</v>
      </c>
      <c r="I149" s="86">
        <v>0</v>
      </c>
      <c r="J149" s="81">
        <v>1</v>
      </c>
      <c r="K149" s="86">
        <v>0</v>
      </c>
      <c r="L149" s="81">
        <f t="shared" si="24"/>
        <v>1</v>
      </c>
    </row>
    <row r="150" spans="1:12" ht="12.75">
      <c r="A150" s="22"/>
      <c r="B150" s="21" t="s">
        <v>87</v>
      </c>
      <c r="C150" s="20" t="s">
        <v>88</v>
      </c>
      <c r="D150" s="86">
        <v>0</v>
      </c>
      <c r="E150" s="86">
        <v>0</v>
      </c>
      <c r="F150" s="81">
        <v>1</v>
      </c>
      <c r="G150" s="86">
        <v>0</v>
      </c>
      <c r="H150" s="81">
        <v>1</v>
      </c>
      <c r="I150" s="86">
        <v>0</v>
      </c>
      <c r="J150" s="82">
        <v>0</v>
      </c>
      <c r="K150" s="86">
        <v>0</v>
      </c>
      <c r="L150" s="82">
        <f t="shared" si="24"/>
        <v>0</v>
      </c>
    </row>
    <row r="151" spans="1:12" ht="12.75">
      <c r="A151" s="22"/>
      <c r="B151" s="21" t="s">
        <v>75</v>
      </c>
      <c r="C151" s="20" t="s">
        <v>72</v>
      </c>
      <c r="D151" s="87">
        <v>0</v>
      </c>
      <c r="E151" s="87">
        <v>0</v>
      </c>
      <c r="F151" s="81">
        <v>1</v>
      </c>
      <c r="G151" s="87">
        <v>0</v>
      </c>
      <c r="H151" s="81">
        <v>1</v>
      </c>
      <c r="I151" s="87">
        <v>0</v>
      </c>
      <c r="J151" s="90">
        <v>0</v>
      </c>
      <c r="K151" s="87">
        <v>0</v>
      </c>
      <c r="L151" s="90">
        <f t="shared" si="24"/>
        <v>0</v>
      </c>
    </row>
    <row r="152" spans="1:12" ht="12.75">
      <c r="A152" s="22"/>
      <c r="B152" s="21" t="s">
        <v>89</v>
      </c>
      <c r="C152" s="20" t="s">
        <v>29</v>
      </c>
      <c r="D152" s="118">
        <v>10</v>
      </c>
      <c r="E152" s="86">
        <v>0</v>
      </c>
      <c r="F152" s="117">
        <v>1</v>
      </c>
      <c r="G152" s="86">
        <v>0</v>
      </c>
      <c r="H152" s="117">
        <v>1</v>
      </c>
      <c r="I152" s="86">
        <v>0</v>
      </c>
      <c r="J152" s="82">
        <v>0</v>
      </c>
      <c r="K152" s="86">
        <v>0</v>
      </c>
      <c r="L152" s="82">
        <f t="shared" si="24"/>
        <v>0</v>
      </c>
    </row>
    <row r="153" spans="1:12" ht="12.75">
      <c r="A153" s="22"/>
      <c r="B153" s="21" t="s">
        <v>76</v>
      </c>
      <c r="C153" s="20" t="s">
        <v>60</v>
      </c>
      <c r="D153" s="80">
        <v>62</v>
      </c>
      <c r="E153" s="86">
        <v>0</v>
      </c>
      <c r="F153" s="117">
        <v>1</v>
      </c>
      <c r="G153" s="86">
        <v>0</v>
      </c>
      <c r="H153" s="117">
        <v>1</v>
      </c>
      <c r="I153" s="86">
        <v>0</v>
      </c>
      <c r="J153" s="81">
        <v>1</v>
      </c>
      <c r="K153" s="86">
        <v>0</v>
      </c>
      <c r="L153" s="81">
        <f t="shared" si="24"/>
        <v>1</v>
      </c>
    </row>
    <row r="154" spans="1:12" ht="12.75">
      <c r="A154" s="22" t="s">
        <v>13</v>
      </c>
      <c r="B154" s="19">
        <v>16</v>
      </c>
      <c r="C154" s="20" t="s">
        <v>18</v>
      </c>
      <c r="D154" s="100">
        <f aca="true" t="shared" si="25" ref="D154:L154">SUM(D148:D153)</f>
        <v>196</v>
      </c>
      <c r="E154" s="101">
        <f t="shared" si="25"/>
        <v>0</v>
      </c>
      <c r="F154" s="100">
        <f t="shared" si="25"/>
        <v>6</v>
      </c>
      <c r="G154" s="101">
        <f t="shared" si="25"/>
        <v>0</v>
      </c>
      <c r="H154" s="100">
        <f t="shared" si="25"/>
        <v>6</v>
      </c>
      <c r="I154" s="101">
        <f t="shared" si="25"/>
        <v>0</v>
      </c>
      <c r="J154" s="100">
        <f t="shared" si="25"/>
        <v>3</v>
      </c>
      <c r="K154" s="101">
        <f t="shared" si="25"/>
        <v>0</v>
      </c>
      <c r="L154" s="100">
        <f t="shared" si="25"/>
        <v>3</v>
      </c>
    </row>
    <row r="155" spans="1:12" ht="12.75">
      <c r="A155" s="22" t="s">
        <v>13</v>
      </c>
      <c r="B155" s="30">
        <v>0.109</v>
      </c>
      <c r="C155" s="23" t="s">
        <v>84</v>
      </c>
      <c r="D155" s="97">
        <f aca="true" t="shared" si="26" ref="D155:L155">D154</f>
        <v>196</v>
      </c>
      <c r="E155" s="88">
        <f t="shared" si="26"/>
        <v>0</v>
      </c>
      <c r="F155" s="97">
        <f t="shared" si="26"/>
        <v>6</v>
      </c>
      <c r="G155" s="88">
        <f t="shared" si="26"/>
        <v>0</v>
      </c>
      <c r="H155" s="97">
        <f t="shared" si="26"/>
        <v>6</v>
      </c>
      <c r="I155" s="88">
        <f t="shared" si="26"/>
        <v>0</v>
      </c>
      <c r="J155" s="97">
        <f t="shared" si="26"/>
        <v>3</v>
      </c>
      <c r="K155" s="88">
        <f t="shared" si="26"/>
        <v>0</v>
      </c>
      <c r="L155" s="97">
        <f t="shared" si="26"/>
        <v>3</v>
      </c>
    </row>
    <row r="156" spans="1:12" ht="12.75">
      <c r="A156" s="22"/>
      <c r="B156" s="31"/>
      <c r="C156" s="23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2.75">
      <c r="A157" s="22"/>
      <c r="B157" s="36">
        <v>0.11</v>
      </c>
      <c r="C157" s="23" t="s">
        <v>90</v>
      </c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2.75">
      <c r="A158" s="22"/>
      <c r="B158" s="19">
        <v>16</v>
      </c>
      <c r="C158" s="20" t="s">
        <v>18</v>
      </c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2.75">
      <c r="A159" s="22"/>
      <c r="B159" s="19" t="s">
        <v>76</v>
      </c>
      <c r="C159" s="20" t="s">
        <v>60</v>
      </c>
      <c r="D159" s="92">
        <v>15</v>
      </c>
      <c r="E159" s="87">
        <v>0</v>
      </c>
      <c r="F159" s="82">
        <v>0</v>
      </c>
      <c r="G159" s="87">
        <v>0</v>
      </c>
      <c r="H159" s="82">
        <v>0</v>
      </c>
      <c r="I159" s="87">
        <v>0</v>
      </c>
      <c r="J159" s="90">
        <v>0</v>
      </c>
      <c r="K159" s="87">
        <v>0</v>
      </c>
      <c r="L159" s="82">
        <f>SUM(J159:K159)</f>
        <v>0</v>
      </c>
    </row>
    <row r="160" spans="1:12" ht="12.75">
      <c r="A160" s="22" t="s">
        <v>13</v>
      </c>
      <c r="B160" s="19">
        <v>16</v>
      </c>
      <c r="C160" s="20" t="s">
        <v>18</v>
      </c>
      <c r="D160" s="97">
        <f aca="true" t="shared" si="27" ref="D160:L161">D159</f>
        <v>15</v>
      </c>
      <c r="E160" s="88">
        <f t="shared" si="27"/>
        <v>0</v>
      </c>
      <c r="F160" s="88">
        <f t="shared" si="27"/>
        <v>0</v>
      </c>
      <c r="G160" s="88">
        <f t="shared" si="27"/>
        <v>0</v>
      </c>
      <c r="H160" s="88">
        <f t="shared" si="27"/>
        <v>0</v>
      </c>
      <c r="I160" s="88">
        <f t="shared" si="27"/>
        <v>0</v>
      </c>
      <c r="J160" s="88">
        <f t="shared" si="27"/>
        <v>0</v>
      </c>
      <c r="K160" s="88">
        <f t="shared" si="27"/>
        <v>0</v>
      </c>
      <c r="L160" s="88">
        <f t="shared" si="27"/>
        <v>0</v>
      </c>
    </row>
    <row r="161" spans="1:12" ht="12.75">
      <c r="A161" s="22" t="s">
        <v>13</v>
      </c>
      <c r="B161" s="36">
        <v>0.11</v>
      </c>
      <c r="C161" s="23" t="s">
        <v>90</v>
      </c>
      <c r="D161" s="97">
        <f t="shared" si="27"/>
        <v>15</v>
      </c>
      <c r="E161" s="88">
        <f t="shared" si="27"/>
        <v>0</v>
      </c>
      <c r="F161" s="88">
        <f t="shared" si="27"/>
        <v>0</v>
      </c>
      <c r="G161" s="88">
        <f t="shared" si="27"/>
        <v>0</v>
      </c>
      <c r="H161" s="88">
        <f t="shared" si="27"/>
        <v>0</v>
      </c>
      <c r="I161" s="88">
        <f t="shared" si="27"/>
        <v>0</v>
      </c>
      <c r="J161" s="88">
        <f t="shared" si="27"/>
        <v>0</v>
      </c>
      <c r="K161" s="88">
        <f t="shared" si="27"/>
        <v>0</v>
      </c>
      <c r="L161" s="88">
        <f t="shared" si="27"/>
        <v>0</v>
      </c>
    </row>
    <row r="162" spans="1:12" ht="12.75">
      <c r="A162" s="22"/>
      <c r="B162" s="36"/>
      <c r="C162" s="23"/>
      <c r="D162" s="81"/>
      <c r="E162" s="81"/>
      <c r="F162" s="52"/>
      <c r="G162" s="81"/>
      <c r="H162" s="52"/>
      <c r="I162" s="79"/>
      <c r="J162" s="81"/>
      <c r="K162" s="81"/>
      <c r="L162" s="81"/>
    </row>
    <row r="163" spans="1:12" ht="12.75">
      <c r="A163" s="22"/>
      <c r="B163" s="36">
        <v>0.111</v>
      </c>
      <c r="C163" s="23" t="s">
        <v>18</v>
      </c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2.75">
      <c r="A164" s="22"/>
      <c r="B164" s="19">
        <v>16</v>
      </c>
      <c r="C164" s="20" t="s">
        <v>148</v>
      </c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2.75">
      <c r="A165" s="22"/>
      <c r="B165" s="37" t="s">
        <v>76</v>
      </c>
      <c r="C165" s="20" t="s">
        <v>60</v>
      </c>
      <c r="D165" s="82">
        <v>0</v>
      </c>
      <c r="E165" s="82">
        <v>0</v>
      </c>
      <c r="F165" s="117">
        <v>1</v>
      </c>
      <c r="G165" s="82">
        <v>0</v>
      </c>
      <c r="H165" s="117">
        <v>1</v>
      </c>
      <c r="I165" s="82">
        <v>0</v>
      </c>
      <c r="J165" s="82">
        <v>0</v>
      </c>
      <c r="K165" s="82">
        <v>0</v>
      </c>
      <c r="L165" s="82">
        <f>SUM(J165:K165)</f>
        <v>0</v>
      </c>
    </row>
    <row r="166" spans="1:12" ht="12.75">
      <c r="A166" s="22" t="s">
        <v>13</v>
      </c>
      <c r="B166" s="19">
        <v>16</v>
      </c>
      <c r="C166" s="20" t="s">
        <v>148</v>
      </c>
      <c r="D166" s="88">
        <f aca="true" t="shared" si="28" ref="D166:L167">D165</f>
        <v>0</v>
      </c>
      <c r="E166" s="88">
        <f t="shared" si="28"/>
        <v>0</v>
      </c>
      <c r="F166" s="97">
        <f t="shared" si="28"/>
        <v>1</v>
      </c>
      <c r="G166" s="88">
        <f t="shared" si="28"/>
        <v>0</v>
      </c>
      <c r="H166" s="97">
        <f t="shared" si="28"/>
        <v>1</v>
      </c>
      <c r="I166" s="88">
        <f t="shared" si="28"/>
        <v>0</v>
      </c>
      <c r="J166" s="88">
        <f t="shared" si="28"/>
        <v>0</v>
      </c>
      <c r="K166" s="88">
        <f t="shared" si="28"/>
        <v>0</v>
      </c>
      <c r="L166" s="88">
        <f t="shared" si="28"/>
        <v>0</v>
      </c>
    </row>
    <row r="167" spans="1:12" ht="12.75">
      <c r="A167" s="51" t="s">
        <v>13</v>
      </c>
      <c r="B167" s="122">
        <v>0.111</v>
      </c>
      <c r="C167" s="54" t="s">
        <v>18</v>
      </c>
      <c r="D167" s="88">
        <f t="shared" si="28"/>
        <v>0</v>
      </c>
      <c r="E167" s="88">
        <f t="shared" si="28"/>
        <v>0</v>
      </c>
      <c r="F167" s="97">
        <f t="shared" si="28"/>
        <v>1</v>
      </c>
      <c r="G167" s="88">
        <f t="shared" si="28"/>
        <v>0</v>
      </c>
      <c r="H167" s="97">
        <f t="shared" si="28"/>
        <v>1</v>
      </c>
      <c r="I167" s="88">
        <f t="shared" si="28"/>
        <v>0</v>
      </c>
      <c r="J167" s="88">
        <f t="shared" si="28"/>
        <v>0</v>
      </c>
      <c r="K167" s="88">
        <f t="shared" si="28"/>
        <v>0</v>
      </c>
      <c r="L167" s="88">
        <f t="shared" si="28"/>
        <v>0</v>
      </c>
    </row>
    <row r="168" spans="1:12" ht="12.75">
      <c r="A168" s="22"/>
      <c r="B168" s="30">
        <v>0.119</v>
      </c>
      <c r="C168" s="23" t="s">
        <v>91</v>
      </c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2" ht="12.75">
      <c r="A169" s="22"/>
      <c r="B169" s="29">
        <v>61</v>
      </c>
      <c r="C169" s="20" t="s">
        <v>92</v>
      </c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2.75">
      <c r="A170" s="22"/>
      <c r="B170" s="21" t="s">
        <v>93</v>
      </c>
      <c r="C170" s="20" t="s">
        <v>21</v>
      </c>
      <c r="D170" s="116">
        <v>1267</v>
      </c>
      <c r="E170" s="90">
        <v>0</v>
      </c>
      <c r="F170" s="116">
        <v>785</v>
      </c>
      <c r="G170" s="90">
        <v>0</v>
      </c>
      <c r="H170" s="116">
        <v>785</v>
      </c>
      <c r="I170" s="90">
        <v>0</v>
      </c>
      <c r="J170" s="93">
        <v>860</v>
      </c>
      <c r="K170" s="90">
        <v>0</v>
      </c>
      <c r="L170" s="81">
        <f aca="true" t="shared" si="29" ref="L170:L180">SUM(J170:K170)</f>
        <v>860</v>
      </c>
    </row>
    <row r="171" spans="1:12" ht="12.75">
      <c r="A171" s="22"/>
      <c r="B171" s="21" t="s">
        <v>94</v>
      </c>
      <c r="C171" s="20" t="s">
        <v>67</v>
      </c>
      <c r="D171" s="116">
        <v>100</v>
      </c>
      <c r="E171" s="90">
        <v>0</v>
      </c>
      <c r="F171" s="116">
        <v>1</v>
      </c>
      <c r="G171" s="90">
        <v>0</v>
      </c>
      <c r="H171" s="116">
        <v>1</v>
      </c>
      <c r="I171" s="90">
        <v>0</v>
      </c>
      <c r="J171" s="90">
        <v>0</v>
      </c>
      <c r="K171" s="90">
        <v>0</v>
      </c>
      <c r="L171" s="82">
        <f t="shared" si="29"/>
        <v>0</v>
      </c>
    </row>
    <row r="172" spans="1:12" ht="12.75">
      <c r="A172" s="22"/>
      <c r="B172" s="21" t="s">
        <v>95</v>
      </c>
      <c r="C172" s="20" t="s">
        <v>68</v>
      </c>
      <c r="D172" s="116">
        <v>95</v>
      </c>
      <c r="E172" s="90">
        <v>0</v>
      </c>
      <c r="F172" s="116">
        <v>1</v>
      </c>
      <c r="G172" s="90">
        <v>0</v>
      </c>
      <c r="H172" s="116">
        <v>1</v>
      </c>
      <c r="I172" s="90">
        <v>0</v>
      </c>
      <c r="J172" s="93">
        <v>1</v>
      </c>
      <c r="K172" s="90">
        <v>0</v>
      </c>
      <c r="L172" s="81">
        <f t="shared" si="29"/>
        <v>1</v>
      </c>
    </row>
    <row r="173" spans="1:12" ht="12.75">
      <c r="A173" s="22"/>
      <c r="B173" s="21" t="s">
        <v>96</v>
      </c>
      <c r="C173" s="20" t="s">
        <v>72</v>
      </c>
      <c r="D173" s="90">
        <v>0</v>
      </c>
      <c r="E173" s="90">
        <v>0</v>
      </c>
      <c r="F173" s="93">
        <v>1</v>
      </c>
      <c r="G173" s="90">
        <v>0</v>
      </c>
      <c r="H173" s="93">
        <v>1</v>
      </c>
      <c r="I173" s="90">
        <v>0</v>
      </c>
      <c r="J173" s="90">
        <v>0</v>
      </c>
      <c r="K173" s="90">
        <v>0</v>
      </c>
      <c r="L173" s="82">
        <f t="shared" si="29"/>
        <v>0</v>
      </c>
    </row>
    <row r="174" spans="1:12" ht="12.75">
      <c r="A174" s="22"/>
      <c r="B174" s="21" t="s">
        <v>97</v>
      </c>
      <c r="C174" s="20" t="s">
        <v>31</v>
      </c>
      <c r="D174" s="90">
        <v>0</v>
      </c>
      <c r="E174" s="90">
        <v>0</v>
      </c>
      <c r="F174" s="93">
        <v>1</v>
      </c>
      <c r="G174" s="90">
        <v>0</v>
      </c>
      <c r="H174" s="93">
        <v>1</v>
      </c>
      <c r="I174" s="90">
        <v>0</v>
      </c>
      <c r="J174" s="93">
        <v>1</v>
      </c>
      <c r="K174" s="90">
        <v>0</v>
      </c>
      <c r="L174" s="81">
        <f t="shared" si="29"/>
        <v>1</v>
      </c>
    </row>
    <row r="175" spans="1:12" ht="12.75">
      <c r="A175" s="22"/>
      <c r="B175" s="21" t="s">
        <v>98</v>
      </c>
      <c r="C175" s="20" t="s">
        <v>60</v>
      </c>
      <c r="D175" s="116">
        <v>1493</v>
      </c>
      <c r="E175" s="90">
        <v>0</v>
      </c>
      <c r="F175" s="116">
        <v>1</v>
      </c>
      <c r="G175" s="90">
        <v>0</v>
      </c>
      <c r="H175" s="116">
        <v>1</v>
      </c>
      <c r="I175" s="90">
        <v>0</v>
      </c>
      <c r="J175" s="93">
        <v>1000</v>
      </c>
      <c r="K175" s="90">
        <v>0</v>
      </c>
      <c r="L175" s="81">
        <f t="shared" si="29"/>
        <v>1000</v>
      </c>
    </row>
    <row r="176" spans="1:12" ht="12.75">
      <c r="A176" s="22"/>
      <c r="B176" s="21" t="s">
        <v>99</v>
      </c>
      <c r="C176" s="20" t="s">
        <v>62</v>
      </c>
      <c r="D176" s="90">
        <v>0</v>
      </c>
      <c r="E176" s="90">
        <v>0</v>
      </c>
      <c r="F176" s="93">
        <v>1</v>
      </c>
      <c r="G176" s="90">
        <v>0</v>
      </c>
      <c r="H176" s="93">
        <v>1</v>
      </c>
      <c r="I176" s="90">
        <v>0</v>
      </c>
      <c r="J176" s="90">
        <v>0</v>
      </c>
      <c r="K176" s="90">
        <v>0</v>
      </c>
      <c r="L176" s="82">
        <f t="shared" si="29"/>
        <v>0</v>
      </c>
    </row>
    <row r="177" spans="1:12" ht="12.75">
      <c r="A177" s="22"/>
      <c r="B177" s="21" t="s">
        <v>100</v>
      </c>
      <c r="C177" s="20" t="s">
        <v>101</v>
      </c>
      <c r="D177" s="93">
        <v>2000</v>
      </c>
      <c r="E177" s="90">
        <v>0</v>
      </c>
      <c r="F177" s="116">
        <v>1</v>
      </c>
      <c r="G177" s="90">
        <v>0</v>
      </c>
      <c r="H177" s="116">
        <v>1</v>
      </c>
      <c r="I177" s="90">
        <v>0</v>
      </c>
      <c r="J177" s="93">
        <v>1</v>
      </c>
      <c r="K177" s="90">
        <v>0</v>
      </c>
      <c r="L177" s="81">
        <f t="shared" si="29"/>
        <v>1</v>
      </c>
    </row>
    <row r="178" spans="1:12" ht="39.75" customHeight="1">
      <c r="A178" s="22"/>
      <c r="B178" s="21" t="s">
        <v>155</v>
      </c>
      <c r="C178" s="20" t="s">
        <v>184</v>
      </c>
      <c r="D178" s="117">
        <v>71</v>
      </c>
      <c r="E178" s="82">
        <v>0</v>
      </c>
      <c r="F178" s="117">
        <v>1</v>
      </c>
      <c r="G178" s="82">
        <v>0</v>
      </c>
      <c r="H178" s="117">
        <v>1</v>
      </c>
      <c r="I178" s="82">
        <v>0</v>
      </c>
      <c r="J178" s="82">
        <v>0</v>
      </c>
      <c r="K178" s="82">
        <v>0</v>
      </c>
      <c r="L178" s="82">
        <f t="shared" si="29"/>
        <v>0</v>
      </c>
    </row>
    <row r="179" spans="1:12" ht="12.75">
      <c r="A179" s="22"/>
      <c r="B179" s="21" t="s">
        <v>162</v>
      </c>
      <c r="C179" s="20" t="s">
        <v>163</v>
      </c>
      <c r="D179" s="82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1">
        <v>1</v>
      </c>
      <c r="K179" s="82">
        <v>0</v>
      </c>
      <c r="L179" s="81">
        <f t="shared" si="29"/>
        <v>1</v>
      </c>
    </row>
    <row r="180" spans="1:12" ht="25.5">
      <c r="A180" s="22"/>
      <c r="B180" s="21" t="s">
        <v>179</v>
      </c>
      <c r="C180" s="20" t="s">
        <v>205</v>
      </c>
      <c r="D180" s="82">
        <v>0</v>
      </c>
      <c r="E180" s="82">
        <v>0</v>
      </c>
      <c r="F180" s="81">
        <v>1</v>
      </c>
      <c r="G180" s="82">
        <v>0</v>
      </c>
      <c r="H180" s="81">
        <v>1</v>
      </c>
      <c r="I180" s="82">
        <v>0</v>
      </c>
      <c r="J180" s="82">
        <v>0</v>
      </c>
      <c r="K180" s="82">
        <v>0</v>
      </c>
      <c r="L180" s="82">
        <f t="shared" si="29"/>
        <v>0</v>
      </c>
    </row>
    <row r="181" spans="1:12" ht="12.75">
      <c r="A181" s="22" t="s">
        <v>13</v>
      </c>
      <c r="B181" s="29">
        <v>61</v>
      </c>
      <c r="C181" s="20" t="s">
        <v>92</v>
      </c>
      <c r="D181" s="97">
        <f aca="true" t="shared" si="30" ref="D181:L181">SUM(D169:D180)</f>
        <v>5026</v>
      </c>
      <c r="E181" s="88">
        <f t="shared" si="30"/>
        <v>0</v>
      </c>
      <c r="F181" s="97">
        <f t="shared" si="30"/>
        <v>794</v>
      </c>
      <c r="G181" s="88">
        <f t="shared" si="30"/>
        <v>0</v>
      </c>
      <c r="H181" s="97">
        <f t="shared" si="30"/>
        <v>794</v>
      </c>
      <c r="I181" s="88">
        <f t="shared" si="30"/>
        <v>0</v>
      </c>
      <c r="J181" s="97">
        <f t="shared" si="30"/>
        <v>1864</v>
      </c>
      <c r="K181" s="88">
        <f t="shared" si="30"/>
        <v>0</v>
      </c>
      <c r="L181" s="97">
        <f t="shared" si="30"/>
        <v>1864</v>
      </c>
    </row>
    <row r="182" spans="1:12" ht="12.75">
      <c r="A182" s="22"/>
      <c r="B182" s="29"/>
      <c r="C182" s="20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1:12" ht="13.5" customHeight="1">
      <c r="A183" s="22"/>
      <c r="B183" s="19">
        <v>62</v>
      </c>
      <c r="C183" s="20" t="s">
        <v>102</v>
      </c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1:12" ht="13.5" customHeight="1">
      <c r="A184" s="22"/>
      <c r="B184" s="21" t="s">
        <v>103</v>
      </c>
      <c r="C184" s="20" t="s">
        <v>21</v>
      </c>
      <c r="D184" s="118">
        <v>1376</v>
      </c>
      <c r="E184" s="117">
        <v>2029</v>
      </c>
      <c r="F184" s="118">
        <v>1425</v>
      </c>
      <c r="G184" s="117">
        <v>1143</v>
      </c>
      <c r="H184" s="118">
        <v>1425</v>
      </c>
      <c r="I184" s="117">
        <v>1143</v>
      </c>
      <c r="J184" s="80">
        <v>890</v>
      </c>
      <c r="K184" s="117">
        <v>1374</v>
      </c>
      <c r="L184" s="52">
        <f aca="true" t="shared" si="31" ref="L184:L189">SUM(J184:K184)</f>
        <v>2264</v>
      </c>
    </row>
    <row r="185" spans="1:12" ht="13.5" customHeight="1">
      <c r="A185" s="22"/>
      <c r="B185" s="21" t="s">
        <v>104</v>
      </c>
      <c r="C185" s="20" t="s">
        <v>67</v>
      </c>
      <c r="D185" s="80">
        <v>99</v>
      </c>
      <c r="E185" s="117">
        <v>53</v>
      </c>
      <c r="F185" s="118">
        <v>1</v>
      </c>
      <c r="G185" s="117">
        <v>49</v>
      </c>
      <c r="H185" s="118">
        <v>1</v>
      </c>
      <c r="I185" s="117">
        <v>49</v>
      </c>
      <c r="J185" s="86">
        <v>0</v>
      </c>
      <c r="K185" s="116">
        <v>49</v>
      </c>
      <c r="L185" s="52">
        <f t="shared" si="31"/>
        <v>49</v>
      </c>
    </row>
    <row r="186" spans="1:12" ht="13.5" customHeight="1">
      <c r="A186" s="22"/>
      <c r="B186" s="21" t="s">
        <v>105</v>
      </c>
      <c r="C186" s="20" t="s">
        <v>68</v>
      </c>
      <c r="D186" s="118">
        <v>109</v>
      </c>
      <c r="E186" s="82">
        <v>0</v>
      </c>
      <c r="F186" s="118">
        <v>1</v>
      </c>
      <c r="G186" s="117">
        <v>73</v>
      </c>
      <c r="H186" s="118">
        <v>1</v>
      </c>
      <c r="I186" s="117">
        <v>73</v>
      </c>
      <c r="J186" s="86">
        <v>0</v>
      </c>
      <c r="K186" s="116">
        <v>85</v>
      </c>
      <c r="L186" s="52">
        <f t="shared" si="31"/>
        <v>85</v>
      </c>
    </row>
    <row r="187" spans="1:12" ht="13.5" customHeight="1">
      <c r="A187" s="22"/>
      <c r="B187" s="21" t="s">
        <v>106</v>
      </c>
      <c r="C187" s="20" t="s">
        <v>72</v>
      </c>
      <c r="D187" s="82">
        <v>0</v>
      </c>
      <c r="E187" s="82">
        <v>0</v>
      </c>
      <c r="F187" s="80">
        <v>1</v>
      </c>
      <c r="G187" s="82">
        <v>0</v>
      </c>
      <c r="H187" s="80">
        <v>1</v>
      </c>
      <c r="I187" s="82">
        <v>0</v>
      </c>
      <c r="J187" s="90">
        <v>0</v>
      </c>
      <c r="K187" s="82">
        <v>0</v>
      </c>
      <c r="L187" s="82">
        <f t="shared" si="31"/>
        <v>0</v>
      </c>
    </row>
    <row r="188" spans="1:12" ht="13.5" customHeight="1">
      <c r="A188" s="22"/>
      <c r="B188" s="21" t="s">
        <v>107</v>
      </c>
      <c r="C188" s="20" t="s">
        <v>60</v>
      </c>
      <c r="D188" s="82">
        <v>0</v>
      </c>
      <c r="E188" s="82">
        <v>0</v>
      </c>
      <c r="F188" s="80">
        <v>1</v>
      </c>
      <c r="G188" s="82">
        <v>0</v>
      </c>
      <c r="H188" s="80">
        <v>1</v>
      </c>
      <c r="I188" s="82">
        <v>0</v>
      </c>
      <c r="J188" s="93">
        <v>1</v>
      </c>
      <c r="K188" s="82">
        <v>0</v>
      </c>
      <c r="L188" s="81">
        <f t="shared" si="31"/>
        <v>1</v>
      </c>
    </row>
    <row r="189" spans="1:12" ht="13.5" customHeight="1">
      <c r="A189" s="22"/>
      <c r="B189" s="21" t="s">
        <v>156</v>
      </c>
      <c r="C189" s="20" t="s">
        <v>157</v>
      </c>
      <c r="D189" s="117">
        <v>475</v>
      </c>
      <c r="E189" s="82">
        <v>0</v>
      </c>
      <c r="F189" s="117">
        <v>1</v>
      </c>
      <c r="G189" s="82">
        <v>0</v>
      </c>
      <c r="H189" s="117">
        <v>1</v>
      </c>
      <c r="I189" s="82">
        <v>0</v>
      </c>
      <c r="J189" s="81">
        <v>1</v>
      </c>
      <c r="K189" s="82">
        <v>0</v>
      </c>
      <c r="L189" s="81">
        <f t="shared" si="31"/>
        <v>1</v>
      </c>
    </row>
    <row r="190" spans="1:12" ht="13.5" customHeight="1">
      <c r="A190" s="22" t="s">
        <v>13</v>
      </c>
      <c r="B190" s="19">
        <v>62</v>
      </c>
      <c r="C190" s="20" t="s">
        <v>102</v>
      </c>
      <c r="D190" s="96">
        <f aca="true" t="shared" si="32" ref="D190:L190">SUM(D184:D189)</f>
        <v>2059</v>
      </c>
      <c r="E190" s="96">
        <f t="shared" si="32"/>
        <v>2082</v>
      </c>
      <c r="F190" s="96">
        <f t="shared" si="32"/>
        <v>1430</v>
      </c>
      <c r="G190" s="96">
        <f t="shared" si="32"/>
        <v>1265</v>
      </c>
      <c r="H190" s="96">
        <f t="shared" si="32"/>
        <v>1430</v>
      </c>
      <c r="I190" s="96">
        <f t="shared" si="32"/>
        <v>1265</v>
      </c>
      <c r="J190" s="97">
        <f t="shared" si="32"/>
        <v>892</v>
      </c>
      <c r="K190" s="96">
        <f t="shared" si="32"/>
        <v>1508</v>
      </c>
      <c r="L190" s="96">
        <f t="shared" si="32"/>
        <v>2400</v>
      </c>
    </row>
    <row r="191" spans="1:12" ht="13.5" customHeight="1">
      <c r="A191" s="22"/>
      <c r="B191" s="19"/>
      <c r="C191" s="20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3.5" customHeight="1">
      <c r="A192" s="22"/>
      <c r="B192" s="19">
        <v>63</v>
      </c>
      <c r="C192" s="20" t="s">
        <v>108</v>
      </c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1:12" ht="13.5" customHeight="1">
      <c r="A193" s="22"/>
      <c r="B193" s="21" t="s">
        <v>109</v>
      </c>
      <c r="C193" s="20" t="s">
        <v>21</v>
      </c>
      <c r="D193" s="118">
        <v>970</v>
      </c>
      <c r="E193" s="117">
        <v>2968</v>
      </c>
      <c r="F193" s="118">
        <v>660</v>
      </c>
      <c r="G193" s="117">
        <v>2974</v>
      </c>
      <c r="H193" s="118">
        <v>660</v>
      </c>
      <c r="I193" s="117">
        <v>2974</v>
      </c>
      <c r="J193" s="80">
        <v>924</v>
      </c>
      <c r="K193" s="117">
        <v>3322</v>
      </c>
      <c r="L193" s="52">
        <f aca="true" t="shared" si="33" ref="L193:L199">SUM(J193:K193)</f>
        <v>4246</v>
      </c>
    </row>
    <row r="194" spans="1:12" ht="13.5" customHeight="1">
      <c r="A194" s="22"/>
      <c r="B194" s="21" t="s">
        <v>110</v>
      </c>
      <c r="C194" s="20" t="s">
        <v>67</v>
      </c>
      <c r="D194" s="115">
        <v>97</v>
      </c>
      <c r="E194" s="116">
        <v>77</v>
      </c>
      <c r="F194" s="115">
        <v>1</v>
      </c>
      <c r="G194" s="116">
        <v>146</v>
      </c>
      <c r="H194" s="115">
        <v>1</v>
      </c>
      <c r="I194" s="116">
        <v>146</v>
      </c>
      <c r="J194" s="87">
        <v>0</v>
      </c>
      <c r="K194" s="116">
        <v>146</v>
      </c>
      <c r="L194" s="60">
        <f t="shared" si="33"/>
        <v>146</v>
      </c>
    </row>
    <row r="195" spans="1:12" ht="13.5" customHeight="1">
      <c r="A195" s="22"/>
      <c r="B195" s="21" t="s">
        <v>111</v>
      </c>
      <c r="C195" s="20" t="s">
        <v>68</v>
      </c>
      <c r="D195" s="115">
        <v>301</v>
      </c>
      <c r="E195" s="116">
        <v>409</v>
      </c>
      <c r="F195" s="115">
        <v>1</v>
      </c>
      <c r="G195" s="116">
        <v>292</v>
      </c>
      <c r="H195" s="115">
        <v>1</v>
      </c>
      <c r="I195" s="116">
        <v>292</v>
      </c>
      <c r="J195" s="92">
        <v>1</v>
      </c>
      <c r="K195" s="116">
        <v>335</v>
      </c>
      <c r="L195" s="60">
        <f t="shared" si="33"/>
        <v>336</v>
      </c>
    </row>
    <row r="196" spans="1:12" ht="13.5" customHeight="1">
      <c r="A196" s="22"/>
      <c r="B196" s="21" t="s">
        <v>112</v>
      </c>
      <c r="C196" s="20" t="s">
        <v>72</v>
      </c>
      <c r="D196" s="87">
        <v>0</v>
      </c>
      <c r="E196" s="87">
        <v>0</v>
      </c>
      <c r="F196" s="115">
        <v>1</v>
      </c>
      <c r="G196" s="87">
        <v>0</v>
      </c>
      <c r="H196" s="115">
        <v>1</v>
      </c>
      <c r="I196" s="87">
        <v>0</v>
      </c>
      <c r="J196" s="87">
        <v>0</v>
      </c>
      <c r="K196" s="90">
        <v>0</v>
      </c>
      <c r="L196" s="82">
        <f t="shared" si="33"/>
        <v>0</v>
      </c>
    </row>
    <row r="197" spans="1:12" ht="13.5" customHeight="1">
      <c r="A197" s="51"/>
      <c r="B197" s="84" t="s">
        <v>113</v>
      </c>
      <c r="C197" s="53" t="s">
        <v>31</v>
      </c>
      <c r="D197" s="103">
        <v>0</v>
      </c>
      <c r="E197" s="98">
        <v>160</v>
      </c>
      <c r="F197" s="119">
        <v>1</v>
      </c>
      <c r="G197" s="98">
        <v>146</v>
      </c>
      <c r="H197" s="119">
        <v>1</v>
      </c>
      <c r="I197" s="98">
        <v>146</v>
      </c>
      <c r="J197" s="103">
        <v>0</v>
      </c>
      <c r="K197" s="98">
        <v>146</v>
      </c>
      <c r="L197" s="123">
        <f t="shared" si="33"/>
        <v>146</v>
      </c>
    </row>
    <row r="198" spans="1:12" ht="13.5" customHeight="1">
      <c r="A198" s="22"/>
      <c r="B198" s="21" t="s">
        <v>114</v>
      </c>
      <c r="C198" s="20" t="s">
        <v>60</v>
      </c>
      <c r="D198" s="80">
        <v>451</v>
      </c>
      <c r="E198" s="87">
        <v>0</v>
      </c>
      <c r="F198" s="118">
        <v>1</v>
      </c>
      <c r="G198" s="86">
        <v>0</v>
      </c>
      <c r="H198" s="118">
        <v>1</v>
      </c>
      <c r="I198" s="86">
        <v>0</v>
      </c>
      <c r="J198" s="80">
        <v>1</v>
      </c>
      <c r="K198" s="86">
        <v>0</v>
      </c>
      <c r="L198" s="81">
        <f t="shared" si="33"/>
        <v>1</v>
      </c>
    </row>
    <row r="199" spans="1:12" ht="38.25">
      <c r="A199" s="22"/>
      <c r="B199" s="21" t="s">
        <v>158</v>
      </c>
      <c r="C199" s="20" t="s">
        <v>206</v>
      </c>
      <c r="D199" s="115">
        <v>494</v>
      </c>
      <c r="E199" s="87">
        <v>0</v>
      </c>
      <c r="F199" s="116">
        <v>1</v>
      </c>
      <c r="G199" s="87">
        <v>0</v>
      </c>
      <c r="H199" s="116">
        <v>1</v>
      </c>
      <c r="I199" s="87">
        <v>0</v>
      </c>
      <c r="J199" s="90">
        <v>0</v>
      </c>
      <c r="K199" s="87">
        <v>0</v>
      </c>
      <c r="L199" s="82">
        <f t="shared" si="33"/>
        <v>0</v>
      </c>
    </row>
    <row r="200" spans="1:12" ht="13.5" customHeight="1">
      <c r="A200" s="22" t="s">
        <v>13</v>
      </c>
      <c r="B200" s="19">
        <v>63</v>
      </c>
      <c r="C200" s="20" t="s">
        <v>108</v>
      </c>
      <c r="D200" s="96">
        <f aca="true" t="shared" si="34" ref="D200:L200">SUM(D193:D199)</f>
        <v>2313</v>
      </c>
      <c r="E200" s="96">
        <f t="shared" si="34"/>
        <v>3614</v>
      </c>
      <c r="F200" s="96">
        <f t="shared" si="34"/>
        <v>666</v>
      </c>
      <c r="G200" s="96">
        <f t="shared" si="34"/>
        <v>3558</v>
      </c>
      <c r="H200" s="96">
        <f t="shared" si="34"/>
        <v>666</v>
      </c>
      <c r="I200" s="96">
        <f t="shared" si="34"/>
        <v>3558</v>
      </c>
      <c r="J200" s="97">
        <f t="shared" si="34"/>
        <v>926</v>
      </c>
      <c r="K200" s="96">
        <f t="shared" si="34"/>
        <v>3949</v>
      </c>
      <c r="L200" s="96">
        <f t="shared" si="34"/>
        <v>4875</v>
      </c>
    </row>
    <row r="201" spans="1:12" ht="13.5" customHeight="1">
      <c r="A201" s="22"/>
      <c r="B201" s="19"/>
      <c r="C201" s="20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3.5" customHeight="1">
      <c r="A202" s="22"/>
      <c r="B202" s="19">
        <v>64</v>
      </c>
      <c r="C202" s="20" t="s">
        <v>115</v>
      </c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1:12" ht="13.5" customHeight="1">
      <c r="A203" s="22"/>
      <c r="B203" s="19" t="s">
        <v>190</v>
      </c>
      <c r="C203" s="20" t="s">
        <v>191</v>
      </c>
      <c r="D203" s="93">
        <v>97</v>
      </c>
      <c r="E203" s="90">
        <v>0</v>
      </c>
      <c r="F203" s="93">
        <v>10000</v>
      </c>
      <c r="G203" s="90">
        <v>0</v>
      </c>
      <c r="H203" s="93">
        <v>5000</v>
      </c>
      <c r="I203" s="90">
        <v>0</v>
      </c>
      <c r="J203" s="121">
        <v>10000</v>
      </c>
      <c r="K203" s="110">
        <v>0</v>
      </c>
      <c r="L203" s="112">
        <f>SUM(J203:K203)</f>
        <v>10000</v>
      </c>
    </row>
    <row r="204" spans="1:12" ht="13.5" customHeight="1">
      <c r="A204" s="22"/>
      <c r="B204" s="21" t="s">
        <v>116</v>
      </c>
      <c r="C204" s="20" t="s">
        <v>60</v>
      </c>
      <c r="D204" s="86">
        <v>0</v>
      </c>
      <c r="E204" s="82">
        <v>0</v>
      </c>
      <c r="F204" s="86">
        <v>0</v>
      </c>
      <c r="G204" s="82">
        <v>0</v>
      </c>
      <c r="H204" s="86">
        <v>0</v>
      </c>
      <c r="I204" s="82">
        <v>0</v>
      </c>
      <c r="J204" s="82">
        <v>0</v>
      </c>
      <c r="K204" s="82">
        <v>0</v>
      </c>
      <c r="L204" s="82">
        <f>SUM(J204:K204)</f>
        <v>0</v>
      </c>
    </row>
    <row r="205" spans="1:12" ht="13.5" customHeight="1">
      <c r="A205" s="22" t="s">
        <v>13</v>
      </c>
      <c r="B205" s="19">
        <v>64</v>
      </c>
      <c r="C205" s="20" t="s">
        <v>115</v>
      </c>
      <c r="D205" s="97">
        <f aca="true" t="shared" si="35" ref="D205:L205">SUM(D203:D204)</f>
        <v>97</v>
      </c>
      <c r="E205" s="88">
        <f t="shared" si="35"/>
        <v>0</v>
      </c>
      <c r="F205" s="97">
        <f t="shared" si="35"/>
        <v>10000</v>
      </c>
      <c r="G205" s="88">
        <f t="shared" si="35"/>
        <v>0</v>
      </c>
      <c r="H205" s="97">
        <f t="shared" si="35"/>
        <v>5000</v>
      </c>
      <c r="I205" s="88">
        <f t="shared" si="35"/>
        <v>0</v>
      </c>
      <c r="J205" s="97">
        <f t="shared" si="35"/>
        <v>10000</v>
      </c>
      <c r="K205" s="88">
        <f t="shared" si="35"/>
        <v>0</v>
      </c>
      <c r="L205" s="97">
        <f t="shared" si="35"/>
        <v>10000</v>
      </c>
    </row>
    <row r="206" spans="1:12" ht="2.25" customHeight="1">
      <c r="A206" s="22"/>
      <c r="B206" s="19"/>
      <c r="C206" s="20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1:12" ht="13.5" customHeight="1">
      <c r="A207" s="22"/>
      <c r="B207" s="19">
        <v>65</v>
      </c>
      <c r="C207" s="20" t="s">
        <v>117</v>
      </c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1:12" ht="13.5" customHeight="1">
      <c r="A208" s="22"/>
      <c r="B208" s="19" t="s">
        <v>118</v>
      </c>
      <c r="C208" s="20" t="s">
        <v>119</v>
      </c>
      <c r="D208" s="82">
        <v>0</v>
      </c>
      <c r="E208" s="82">
        <v>0</v>
      </c>
      <c r="F208" s="82">
        <v>0</v>
      </c>
      <c r="G208" s="82">
        <v>0</v>
      </c>
      <c r="H208" s="82">
        <v>0</v>
      </c>
      <c r="I208" s="82">
        <v>0</v>
      </c>
      <c r="J208" s="81">
        <v>1</v>
      </c>
      <c r="K208" s="82">
        <v>0</v>
      </c>
      <c r="L208" s="81">
        <f>SUM(J208:K208)</f>
        <v>1</v>
      </c>
    </row>
    <row r="209" spans="1:12" ht="13.5" customHeight="1">
      <c r="A209" s="22" t="s">
        <v>13</v>
      </c>
      <c r="B209" s="19">
        <v>65</v>
      </c>
      <c r="C209" s="20" t="s">
        <v>117</v>
      </c>
      <c r="D209" s="88">
        <f aca="true" t="shared" si="36" ref="D209:L209">SUM(D208)</f>
        <v>0</v>
      </c>
      <c r="E209" s="88">
        <f t="shared" si="36"/>
        <v>0</v>
      </c>
      <c r="F209" s="88">
        <f t="shared" si="36"/>
        <v>0</v>
      </c>
      <c r="G209" s="88">
        <f t="shared" si="36"/>
        <v>0</v>
      </c>
      <c r="H209" s="88">
        <f t="shared" si="36"/>
        <v>0</v>
      </c>
      <c r="I209" s="88">
        <f t="shared" si="36"/>
        <v>0</v>
      </c>
      <c r="J209" s="97">
        <f t="shared" si="36"/>
        <v>1</v>
      </c>
      <c r="K209" s="88">
        <f t="shared" si="36"/>
        <v>0</v>
      </c>
      <c r="L209" s="97">
        <f t="shared" si="36"/>
        <v>1</v>
      </c>
    </row>
    <row r="210" spans="1:12" ht="13.5" customHeight="1">
      <c r="A210" s="22" t="s">
        <v>13</v>
      </c>
      <c r="B210" s="30">
        <v>0.119</v>
      </c>
      <c r="C210" s="23" t="s">
        <v>91</v>
      </c>
      <c r="D210" s="98">
        <f aca="true" t="shared" si="37" ref="D210:L210">SUM(D209,D205,D200,D190,D181)</f>
        <v>9495</v>
      </c>
      <c r="E210" s="98">
        <f t="shared" si="37"/>
        <v>5696</v>
      </c>
      <c r="F210" s="98">
        <f t="shared" si="37"/>
        <v>12890</v>
      </c>
      <c r="G210" s="98">
        <f t="shared" si="37"/>
        <v>4823</v>
      </c>
      <c r="H210" s="98">
        <f t="shared" si="37"/>
        <v>7890</v>
      </c>
      <c r="I210" s="98">
        <f t="shared" si="37"/>
        <v>4823</v>
      </c>
      <c r="J210" s="94">
        <f t="shared" si="37"/>
        <v>13683</v>
      </c>
      <c r="K210" s="98">
        <f t="shared" si="37"/>
        <v>5457</v>
      </c>
      <c r="L210" s="98">
        <f t="shared" si="37"/>
        <v>19140</v>
      </c>
    </row>
    <row r="211" spans="1:12" ht="12" customHeight="1">
      <c r="A211" s="22"/>
      <c r="B211" s="31"/>
      <c r="C211" s="23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1:12" ht="25.5">
      <c r="A212" s="22"/>
      <c r="B212" s="24">
        <v>0.196</v>
      </c>
      <c r="C212" s="23" t="s">
        <v>120</v>
      </c>
      <c r="D212" s="52"/>
      <c r="E212" s="52"/>
      <c r="F212" s="52"/>
      <c r="G212" s="52"/>
      <c r="H212" s="52"/>
      <c r="I212" s="52"/>
      <c r="J212" s="52"/>
      <c r="K212" s="52"/>
      <c r="L212" s="60"/>
    </row>
    <row r="213" spans="1:12" ht="12.75">
      <c r="A213" s="22"/>
      <c r="B213" s="19">
        <v>16</v>
      </c>
      <c r="C213" s="20" t="s">
        <v>18</v>
      </c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1:12" ht="12.75">
      <c r="A214" s="22"/>
      <c r="B214" s="19" t="s">
        <v>197</v>
      </c>
      <c r="C214" s="20" t="s">
        <v>121</v>
      </c>
      <c r="D214" s="98">
        <v>2400</v>
      </c>
      <c r="E214" s="98">
        <v>100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f>SUM(J214:K214)</f>
        <v>0</v>
      </c>
    </row>
    <row r="215" spans="1:12" ht="12.75">
      <c r="A215" s="22" t="s">
        <v>13</v>
      </c>
      <c r="B215" s="19">
        <v>16</v>
      </c>
      <c r="C215" s="20" t="s">
        <v>18</v>
      </c>
      <c r="D215" s="98">
        <f aca="true" t="shared" si="38" ref="D215:L215">D214</f>
        <v>2400</v>
      </c>
      <c r="E215" s="98">
        <f t="shared" si="38"/>
        <v>100</v>
      </c>
      <c r="F215" s="91">
        <f t="shared" si="38"/>
        <v>0</v>
      </c>
      <c r="G215" s="91">
        <f t="shared" si="38"/>
        <v>0</v>
      </c>
      <c r="H215" s="91">
        <f t="shared" si="38"/>
        <v>0</v>
      </c>
      <c r="I215" s="91">
        <f t="shared" si="38"/>
        <v>0</v>
      </c>
      <c r="J215" s="91">
        <f t="shared" si="38"/>
        <v>0</v>
      </c>
      <c r="K215" s="91">
        <f t="shared" si="38"/>
        <v>0</v>
      </c>
      <c r="L215" s="91">
        <f t="shared" si="38"/>
        <v>0</v>
      </c>
    </row>
    <row r="216" spans="1:12" ht="25.5">
      <c r="A216" s="22" t="s">
        <v>13</v>
      </c>
      <c r="B216" s="24">
        <v>0.196</v>
      </c>
      <c r="C216" s="23" t="s">
        <v>120</v>
      </c>
      <c r="D216" s="98">
        <f aca="true" t="shared" si="39" ref="D216:L216">D214</f>
        <v>2400</v>
      </c>
      <c r="E216" s="98">
        <f t="shared" si="39"/>
        <v>100</v>
      </c>
      <c r="F216" s="91">
        <f t="shared" si="39"/>
        <v>0</v>
      </c>
      <c r="G216" s="91">
        <f t="shared" si="39"/>
        <v>0</v>
      </c>
      <c r="H216" s="91">
        <f t="shared" si="39"/>
        <v>0</v>
      </c>
      <c r="I216" s="91">
        <f t="shared" si="39"/>
        <v>0</v>
      </c>
      <c r="J216" s="91">
        <f t="shared" si="39"/>
        <v>0</v>
      </c>
      <c r="K216" s="91">
        <f>K214</f>
        <v>0</v>
      </c>
      <c r="L216" s="91">
        <f t="shared" si="39"/>
        <v>0</v>
      </c>
    </row>
    <row r="217" spans="1:12" ht="12" customHeight="1">
      <c r="A217" s="22"/>
      <c r="B217" s="24"/>
      <c r="C217" s="23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1:12" ht="12.75">
      <c r="A218" s="22"/>
      <c r="B218" s="24">
        <v>0.198</v>
      </c>
      <c r="C218" s="23" t="s">
        <v>122</v>
      </c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1:12" ht="12.75">
      <c r="A219" s="22"/>
      <c r="B219" s="104">
        <v>16</v>
      </c>
      <c r="C219" s="20" t="s">
        <v>18</v>
      </c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1:12" ht="12.75">
      <c r="A220" s="22"/>
      <c r="B220" s="19" t="s">
        <v>197</v>
      </c>
      <c r="C220" s="20" t="s">
        <v>121</v>
      </c>
      <c r="D220" s="98">
        <v>5600</v>
      </c>
      <c r="E220" s="98">
        <v>100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f>SUM(J220:K220)</f>
        <v>0</v>
      </c>
    </row>
    <row r="221" spans="1:12" ht="12.75">
      <c r="A221" s="22" t="s">
        <v>13</v>
      </c>
      <c r="B221" s="19">
        <v>16</v>
      </c>
      <c r="C221" s="20" t="s">
        <v>123</v>
      </c>
      <c r="D221" s="98">
        <f aca="true" t="shared" si="40" ref="D221:L221">D220</f>
        <v>5600</v>
      </c>
      <c r="E221" s="98">
        <f t="shared" si="40"/>
        <v>100</v>
      </c>
      <c r="F221" s="91">
        <f t="shared" si="40"/>
        <v>0</v>
      </c>
      <c r="G221" s="91">
        <f t="shared" si="40"/>
        <v>0</v>
      </c>
      <c r="H221" s="91">
        <f t="shared" si="40"/>
        <v>0</v>
      </c>
      <c r="I221" s="91">
        <f t="shared" si="40"/>
        <v>0</v>
      </c>
      <c r="J221" s="91">
        <f t="shared" si="40"/>
        <v>0</v>
      </c>
      <c r="K221" s="91">
        <f t="shared" si="40"/>
        <v>0</v>
      </c>
      <c r="L221" s="91">
        <f t="shared" si="40"/>
        <v>0</v>
      </c>
    </row>
    <row r="222" spans="1:12" ht="12.75">
      <c r="A222" s="22" t="s">
        <v>13</v>
      </c>
      <c r="B222" s="24">
        <v>0.198</v>
      </c>
      <c r="C222" s="23" t="s">
        <v>122</v>
      </c>
      <c r="D222" s="96">
        <f aca="true" t="shared" si="41" ref="D222:L222">D220</f>
        <v>5600</v>
      </c>
      <c r="E222" s="96">
        <f t="shared" si="41"/>
        <v>100</v>
      </c>
      <c r="F222" s="88">
        <f t="shared" si="41"/>
        <v>0</v>
      </c>
      <c r="G222" s="88">
        <f t="shared" si="41"/>
        <v>0</v>
      </c>
      <c r="H222" s="88">
        <f t="shared" si="41"/>
        <v>0</v>
      </c>
      <c r="I222" s="88">
        <f t="shared" si="41"/>
        <v>0</v>
      </c>
      <c r="J222" s="88">
        <f t="shared" si="41"/>
        <v>0</v>
      </c>
      <c r="K222" s="88">
        <f>K220</f>
        <v>0</v>
      </c>
      <c r="L222" s="88">
        <f t="shared" si="41"/>
        <v>0</v>
      </c>
    </row>
    <row r="223" spans="1:12" ht="12" customHeight="1">
      <c r="A223" s="22"/>
      <c r="B223" s="31"/>
      <c r="C223" s="23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2.75">
      <c r="A224" s="22"/>
      <c r="B224" s="36">
        <v>0.8</v>
      </c>
      <c r="C224" s="23" t="s">
        <v>124</v>
      </c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ht="12.75">
      <c r="A225" s="22"/>
      <c r="B225" s="19">
        <v>16</v>
      </c>
      <c r="C225" s="20" t="s">
        <v>18</v>
      </c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1:12" ht="12.75">
      <c r="A226" s="22"/>
      <c r="B226" s="37" t="s">
        <v>140</v>
      </c>
      <c r="C226" s="20" t="s">
        <v>149</v>
      </c>
      <c r="D226" s="118">
        <v>368</v>
      </c>
      <c r="E226" s="82">
        <v>0</v>
      </c>
      <c r="F226" s="118">
        <v>1</v>
      </c>
      <c r="G226" s="82">
        <v>0</v>
      </c>
      <c r="H226" s="118">
        <v>1</v>
      </c>
      <c r="I226" s="82">
        <v>0</v>
      </c>
      <c r="J226" s="80">
        <v>300</v>
      </c>
      <c r="K226" s="82">
        <v>0</v>
      </c>
      <c r="L226" s="92">
        <f>SUM(J226:K226)</f>
        <v>300</v>
      </c>
    </row>
    <row r="227" spans="1:12" ht="12.75">
      <c r="A227" s="51"/>
      <c r="B227" s="124" t="s">
        <v>141</v>
      </c>
      <c r="C227" s="53" t="s">
        <v>159</v>
      </c>
      <c r="D227" s="91">
        <v>0</v>
      </c>
      <c r="E227" s="91">
        <v>0</v>
      </c>
      <c r="F227" s="95">
        <v>1</v>
      </c>
      <c r="G227" s="91">
        <v>0</v>
      </c>
      <c r="H227" s="103">
        <v>0</v>
      </c>
      <c r="I227" s="91">
        <v>0</v>
      </c>
      <c r="J227" s="91">
        <v>0</v>
      </c>
      <c r="K227" s="91">
        <v>0</v>
      </c>
      <c r="L227" s="103">
        <f>SUM(J227:K227)</f>
        <v>0</v>
      </c>
    </row>
    <row r="228" spans="1:12" ht="12.75">
      <c r="A228" s="22" t="s">
        <v>13</v>
      </c>
      <c r="B228" s="19">
        <v>16</v>
      </c>
      <c r="C228" s="20" t="s">
        <v>18</v>
      </c>
      <c r="D228" s="94">
        <f aca="true" t="shared" si="42" ref="D228:L228">D227+D226</f>
        <v>368</v>
      </c>
      <c r="E228" s="91">
        <f t="shared" si="42"/>
        <v>0</v>
      </c>
      <c r="F228" s="94">
        <f t="shared" si="42"/>
        <v>2</v>
      </c>
      <c r="G228" s="91">
        <f t="shared" si="42"/>
        <v>0</v>
      </c>
      <c r="H228" s="94">
        <f t="shared" si="42"/>
        <v>1</v>
      </c>
      <c r="I228" s="91">
        <f t="shared" si="42"/>
        <v>0</v>
      </c>
      <c r="J228" s="94">
        <f t="shared" si="42"/>
        <v>300</v>
      </c>
      <c r="K228" s="91">
        <f t="shared" si="42"/>
        <v>0</v>
      </c>
      <c r="L228" s="94">
        <f t="shared" si="42"/>
        <v>300</v>
      </c>
    </row>
    <row r="229" spans="1:12" ht="12" customHeight="1">
      <c r="A229" s="22"/>
      <c r="B229" s="21"/>
      <c r="C229" s="20"/>
      <c r="D229" s="60"/>
      <c r="E229" s="60"/>
      <c r="F229" s="52"/>
      <c r="G229" s="60"/>
      <c r="H229" s="52"/>
      <c r="I229" s="60"/>
      <c r="J229" s="52"/>
      <c r="K229" s="60"/>
      <c r="L229" s="60"/>
    </row>
    <row r="230" spans="1:12" ht="12.75">
      <c r="A230" s="22"/>
      <c r="B230" s="19">
        <v>66</v>
      </c>
      <c r="C230" s="20" t="s">
        <v>150</v>
      </c>
      <c r="D230" s="60"/>
      <c r="E230" s="60"/>
      <c r="F230" s="52"/>
      <c r="G230" s="60"/>
      <c r="H230" s="52"/>
      <c r="I230" s="60"/>
      <c r="J230" s="52"/>
      <c r="K230" s="60"/>
      <c r="L230" s="60"/>
    </row>
    <row r="231" spans="1:12" ht="12.75">
      <c r="A231" s="22"/>
      <c r="B231" s="19">
        <v>44</v>
      </c>
      <c r="C231" s="20" t="s">
        <v>151</v>
      </c>
      <c r="D231" s="60"/>
      <c r="E231" s="60"/>
      <c r="F231" s="52"/>
      <c r="G231" s="60"/>
      <c r="H231" s="52"/>
      <c r="I231" s="60"/>
      <c r="J231" s="52"/>
      <c r="K231" s="60"/>
      <c r="L231" s="60"/>
    </row>
    <row r="232" spans="1:12" ht="12.75">
      <c r="A232" s="22"/>
      <c r="B232" s="37" t="s">
        <v>174</v>
      </c>
      <c r="C232" s="20" t="s">
        <v>68</v>
      </c>
      <c r="D232" s="116">
        <v>147</v>
      </c>
      <c r="E232" s="90">
        <v>0</v>
      </c>
      <c r="F232" s="82">
        <v>0</v>
      </c>
      <c r="G232" s="90">
        <v>0</v>
      </c>
      <c r="H232" s="82">
        <v>0</v>
      </c>
      <c r="I232" s="90">
        <v>0</v>
      </c>
      <c r="J232" s="81">
        <v>1</v>
      </c>
      <c r="K232" s="90">
        <v>0</v>
      </c>
      <c r="L232" s="93">
        <f>SUM(J232:K232)</f>
        <v>1</v>
      </c>
    </row>
    <row r="233" spans="1:12" ht="12.75">
      <c r="A233" s="22"/>
      <c r="B233" s="37" t="s">
        <v>175</v>
      </c>
      <c r="C233" s="20" t="s">
        <v>60</v>
      </c>
      <c r="D233" s="90">
        <v>0</v>
      </c>
      <c r="E233" s="90">
        <v>0</v>
      </c>
      <c r="F233" s="82">
        <v>0</v>
      </c>
      <c r="G233" s="90">
        <v>0</v>
      </c>
      <c r="H233" s="82">
        <v>0</v>
      </c>
      <c r="I233" s="90">
        <v>0</v>
      </c>
      <c r="J233" s="81">
        <v>1</v>
      </c>
      <c r="K233" s="90">
        <v>0</v>
      </c>
      <c r="L233" s="93">
        <f>SUM(J233:K233)</f>
        <v>1</v>
      </c>
    </row>
    <row r="234" spans="1:12" ht="12.75">
      <c r="A234" s="22"/>
      <c r="B234" s="19" t="s">
        <v>176</v>
      </c>
      <c r="C234" s="20" t="s">
        <v>152</v>
      </c>
      <c r="D234" s="90">
        <v>0</v>
      </c>
      <c r="E234" s="90">
        <v>0</v>
      </c>
      <c r="F234" s="82">
        <v>0</v>
      </c>
      <c r="G234" s="90">
        <v>0</v>
      </c>
      <c r="H234" s="82">
        <v>0</v>
      </c>
      <c r="I234" s="90">
        <v>0</v>
      </c>
      <c r="J234" s="82">
        <v>0</v>
      </c>
      <c r="K234" s="90">
        <v>0</v>
      </c>
      <c r="L234" s="90">
        <f>SUM(J234:K234)</f>
        <v>0</v>
      </c>
    </row>
    <row r="235" spans="1:12" ht="12.75">
      <c r="A235" s="22"/>
      <c r="B235" s="19" t="s">
        <v>177</v>
      </c>
      <c r="C235" s="20" t="s">
        <v>153</v>
      </c>
      <c r="D235" s="90">
        <v>0</v>
      </c>
      <c r="E235" s="82">
        <v>0</v>
      </c>
      <c r="F235" s="117">
        <v>1</v>
      </c>
      <c r="G235" s="82">
        <v>0</v>
      </c>
      <c r="H235" s="117">
        <v>1</v>
      </c>
      <c r="I235" s="82">
        <v>0</v>
      </c>
      <c r="J235" s="82">
        <v>0</v>
      </c>
      <c r="K235" s="82">
        <v>0</v>
      </c>
      <c r="L235" s="82">
        <f>SUM(J235:K235)</f>
        <v>0</v>
      </c>
    </row>
    <row r="236" spans="1:12" ht="13.5" customHeight="1">
      <c r="A236" s="22"/>
      <c r="B236" s="105" t="s">
        <v>200</v>
      </c>
      <c r="C236" s="20" t="s">
        <v>201</v>
      </c>
      <c r="D236" s="90">
        <v>0</v>
      </c>
      <c r="E236" s="90">
        <v>0</v>
      </c>
      <c r="F236" s="81">
        <v>90000</v>
      </c>
      <c r="G236" s="90">
        <v>0</v>
      </c>
      <c r="H236" s="81">
        <v>90000</v>
      </c>
      <c r="I236" s="90">
        <v>0</v>
      </c>
      <c r="J236" s="81">
        <v>10000</v>
      </c>
      <c r="K236" s="90">
        <v>0</v>
      </c>
      <c r="L236" s="93">
        <f>SUM(J236:K236)</f>
        <v>10000</v>
      </c>
    </row>
    <row r="237" spans="1:12" ht="13.5" customHeight="1">
      <c r="A237" s="22" t="s">
        <v>13</v>
      </c>
      <c r="B237" s="19">
        <v>44</v>
      </c>
      <c r="C237" s="20" t="s">
        <v>19</v>
      </c>
      <c r="D237" s="97">
        <f aca="true" t="shared" si="43" ref="D237:L237">SUM(D232:D236)</f>
        <v>147</v>
      </c>
      <c r="E237" s="88">
        <f t="shared" si="43"/>
        <v>0</v>
      </c>
      <c r="F237" s="97">
        <f t="shared" si="43"/>
        <v>90001</v>
      </c>
      <c r="G237" s="88">
        <f t="shared" si="43"/>
        <v>0</v>
      </c>
      <c r="H237" s="97">
        <f t="shared" si="43"/>
        <v>90001</v>
      </c>
      <c r="I237" s="88">
        <f t="shared" si="43"/>
        <v>0</v>
      </c>
      <c r="J237" s="97">
        <f t="shared" si="43"/>
        <v>10002</v>
      </c>
      <c r="K237" s="88">
        <f t="shared" si="43"/>
        <v>0</v>
      </c>
      <c r="L237" s="97">
        <f t="shared" si="43"/>
        <v>10002</v>
      </c>
    </row>
    <row r="238" spans="1:12" ht="13.5" customHeight="1">
      <c r="A238" s="22" t="s">
        <v>13</v>
      </c>
      <c r="B238" s="19">
        <v>66</v>
      </c>
      <c r="C238" s="20" t="s">
        <v>150</v>
      </c>
      <c r="D238" s="97">
        <f aca="true" t="shared" si="44" ref="D238:L238">D237</f>
        <v>147</v>
      </c>
      <c r="E238" s="88">
        <f t="shared" si="44"/>
        <v>0</v>
      </c>
      <c r="F238" s="97">
        <f t="shared" si="44"/>
        <v>90001</v>
      </c>
      <c r="G238" s="88">
        <f t="shared" si="44"/>
        <v>0</v>
      </c>
      <c r="H238" s="97">
        <f t="shared" si="44"/>
        <v>90001</v>
      </c>
      <c r="I238" s="88">
        <f t="shared" si="44"/>
        <v>0</v>
      </c>
      <c r="J238" s="114">
        <f t="shared" si="44"/>
        <v>10002</v>
      </c>
      <c r="K238" s="113">
        <f t="shared" si="44"/>
        <v>0</v>
      </c>
      <c r="L238" s="114">
        <f t="shared" si="44"/>
        <v>10002</v>
      </c>
    </row>
    <row r="239" spans="1:12" ht="13.5" customHeight="1">
      <c r="A239" s="22" t="s">
        <v>13</v>
      </c>
      <c r="B239" s="36">
        <v>0.8</v>
      </c>
      <c r="C239" s="23" t="s">
        <v>124</v>
      </c>
      <c r="D239" s="97">
        <f aca="true" t="shared" si="45" ref="D239:L239">D228+D238</f>
        <v>515</v>
      </c>
      <c r="E239" s="88">
        <f t="shared" si="45"/>
        <v>0</v>
      </c>
      <c r="F239" s="97">
        <f t="shared" si="45"/>
        <v>90003</v>
      </c>
      <c r="G239" s="88">
        <f t="shared" si="45"/>
        <v>0</v>
      </c>
      <c r="H239" s="97">
        <f t="shared" si="45"/>
        <v>90002</v>
      </c>
      <c r="I239" s="88">
        <f t="shared" si="45"/>
        <v>0</v>
      </c>
      <c r="J239" s="97">
        <f t="shared" si="45"/>
        <v>10302</v>
      </c>
      <c r="K239" s="88">
        <f t="shared" si="45"/>
        <v>0</v>
      </c>
      <c r="L239" s="97">
        <f t="shared" si="45"/>
        <v>10302</v>
      </c>
    </row>
    <row r="240" spans="1:12" ht="13.5" customHeight="1">
      <c r="A240" s="22" t="s">
        <v>13</v>
      </c>
      <c r="B240" s="31">
        <v>2401</v>
      </c>
      <c r="C240" s="23" t="s">
        <v>16</v>
      </c>
      <c r="D240" s="99">
        <f aca="true" t="shared" si="46" ref="D240:L240">D239+D210+D155+D144+D121+D112+D102+D66+D161+D220+D216+D167</f>
        <v>47555</v>
      </c>
      <c r="E240" s="99">
        <f t="shared" si="46"/>
        <v>127748</v>
      </c>
      <c r="F240" s="99">
        <f t="shared" si="46"/>
        <v>209192</v>
      </c>
      <c r="G240" s="99">
        <f t="shared" si="46"/>
        <v>99839</v>
      </c>
      <c r="H240" s="99">
        <f t="shared" si="46"/>
        <v>204190</v>
      </c>
      <c r="I240" s="99">
        <f t="shared" si="46"/>
        <v>107525</v>
      </c>
      <c r="J240" s="100">
        <f t="shared" si="46"/>
        <v>58377</v>
      </c>
      <c r="K240" s="99">
        <f t="shared" si="46"/>
        <v>112738</v>
      </c>
      <c r="L240" s="99">
        <f t="shared" si="46"/>
        <v>171115</v>
      </c>
    </row>
    <row r="241" spans="1:12" ht="13.5" customHeight="1">
      <c r="A241" s="22"/>
      <c r="B241" s="31"/>
      <c r="C241" s="20"/>
      <c r="D241" s="61"/>
      <c r="E241" s="61"/>
      <c r="F241" s="61"/>
      <c r="G241" s="61"/>
      <c r="H241" s="61"/>
      <c r="I241" s="61"/>
      <c r="J241" s="61"/>
      <c r="K241" s="61"/>
      <c r="L241" s="61"/>
    </row>
    <row r="242" spans="1:12" ht="25.5">
      <c r="A242" s="22" t="s">
        <v>15</v>
      </c>
      <c r="B242" s="31">
        <v>2415</v>
      </c>
      <c r="C242" s="23" t="s">
        <v>202</v>
      </c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ht="13.5" customHeight="1">
      <c r="A243" s="22"/>
      <c r="B243" s="38">
        <v>1</v>
      </c>
      <c r="C243" s="20" t="s">
        <v>125</v>
      </c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1:12" ht="13.5" customHeight="1">
      <c r="A244" s="22"/>
      <c r="B244" s="39">
        <v>1.004</v>
      </c>
      <c r="C244" s="23" t="s">
        <v>126</v>
      </c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ht="13.5" customHeight="1">
      <c r="A245" s="22"/>
      <c r="B245" s="38">
        <v>16</v>
      </c>
      <c r="C245" s="20" t="s">
        <v>18</v>
      </c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ht="13.5" customHeight="1">
      <c r="A246" s="22"/>
      <c r="B246" s="38">
        <v>74</v>
      </c>
      <c r="C246" s="20" t="s">
        <v>185</v>
      </c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ht="13.5" customHeight="1">
      <c r="A247" s="22"/>
      <c r="B247" s="38" t="s">
        <v>127</v>
      </c>
      <c r="C247" s="20" t="s">
        <v>72</v>
      </c>
      <c r="D247" s="93">
        <v>50</v>
      </c>
      <c r="E247" s="90">
        <v>0</v>
      </c>
      <c r="F247" s="87">
        <v>0</v>
      </c>
      <c r="G247" s="90">
        <v>0</v>
      </c>
      <c r="H247" s="87">
        <v>0</v>
      </c>
      <c r="I247" s="90">
        <v>0</v>
      </c>
      <c r="J247" s="87">
        <v>0</v>
      </c>
      <c r="K247" s="90">
        <v>0</v>
      </c>
      <c r="L247" s="90">
        <f>SUM(J247:K247)</f>
        <v>0</v>
      </c>
    </row>
    <row r="248" spans="1:12" ht="13.5" customHeight="1">
      <c r="A248" s="22"/>
      <c r="B248" s="21" t="s">
        <v>128</v>
      </c>
      <c r="C248" s="22" t="s">
        <v>60</v>
      </c>
      <c r="D248" s="93">
        <v>500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93">
        <v>1</v>
      </c>
      <c r="K248" s="90">
        <v>0</v>
      </c>
      <c r="L248" s="93">
        <f>SUM(J248:K248)</f>
        <v>1</v>
      </c>
    </row>
    <row r="249" spans="1:12" ht="13.5" customHeight="1">
      <c r="A249" s="22" t="s">
        <v>13</v>
      </c>
      <c r="B249" s="38">
        <v>74</v>
      </c>
      <c r="C249" s="20" t="s">
        <v>185</v>
      </c>
      <c r="D249" s="97">
        <f aca="true" t="shared" si="47" ref="D249:L249">SUM(D247:D248)</f>
        <v>550</v>
      </c>
      <c r="E249" s="88">
        <f t="shared" si="47"/>
        <v>0</v>
      </c>
      <c r="F249" s="88">
        <f t="shared" si="47"/>
        <v>0</v>
      </c>
      <c r="G249" s="88">
        <f t="shared" si="47"/>
        <v>0</v>
      </c>
      <c r="H249" s="88">
        <f t="shared" si="47"/>
        <v>0</v>
      </c>
      <c r="I249" s="88">
        <f t="shared" si="47"/>
        <v>0</v>
      </c>
      <c r="J249" s="97">
        <f t="shared" si="47"/>
        <v>1</v>
      </c>
      <c r="K249" s="88">
        <f t="shared" si="47"/>
        <v>0</v>
      </c>
      <c r="L249" s="97">
        <f t="shared" si="47"/>
        <v>1</v>
      </c>
    </row>
    <row r="250" spans="1:12" ht="13.5" customHeight="1">
      <c r="A250" s="22"/>
      <c r="B250" s="38"/>
      <c r="C250" s="20"/>
      <c r="D250" s="63"/>
      <c r="E250" s="63"/>
      <c r="F250" s="63"/>
      <c r="G250" s="63"/>
      <c r="H250" s="63"/>
      <c r="I250" s="63"/>
      <c r="J250" s="108"/>
      <c r="K250" s="108"/>
      <c r="L250" s="108"/>
    </row>
    <row r="251" spans="1:12" ht="25.5">
      <c r="A251" s="22"/>
      <c r="B251" s="38" t="s">
        <v>141</v>
      </c>
      <c r="C251" s="20" t="s">
        <v>203</v>
      </c>
      <c r="D251" s="82">
        <v>0</v>
      </c>
      <c r="E251" s="82">
        <v>0</v>
      </c>
      <c r="F251" s="82">
        <v>0</v>
      </c>
      <c r="G251" s="82">
        <v>0</v>
      </c>
      <c r="H251" s="82">
        <v>0</v>
      </c>
      <c r="I251" s="82">
        <v>0</v>
      </c>
      <c r="J251" s="82">
        <v>0</v>
      </c>
      <c r="K251" s="82">
        <v>0</v>
      </c>
      <c r="L251" s="90">
        <f>SUM(J251:K251)</f>
        <v>0</v>
      </c>
    </row>
    <row r="252" spans="1:12" ht="13.5" customHeight="1">
      <c r="A252" s="22" t="s">
        <v>13</v>
      </c>
      <c r="B252" s="38">
        <v>16</v>
      </c>
      <c r="C252" s="20" t="s">
        <v>18</v>
      </c>
      <c r="D252" s="97">
        <f aca="true" t="shared" si="48" ref="D252:J252">D249</f>
        <v>550</v>
      </c>
      <c r="E252" s="88">
        <f t="shared" si="48"/>
        <v>0</v>
      </c>
      <c r="F252" s="88">
        <f t="shared" si="48"/>
        <v>0</v>
      </c>
      <c r="G252" s="88">
        <f t="shared" si="48"/>
        <v>0</v>
      </c>
      <c r="H252" s="88">
        <f t="shared" si="48"/>
        <v>0</v>
      </c>
      <c r="I252" s="88">
        <f t="shared" si="48"/>
        <v>0</v>
      </c>
      <c r="J252" s="97">
        <f t="shared" si="48"/>
        <v>1</v>
      </c>
      <c r="K252" s="88">
        <f>K249</f>
        <v>0</v>
      </c>
      <c r="L252" s="97">
        <f>L249</f>
        <v>1</v>
      </c>
    </row>
    <row r="253" spans="1:12" ht="13.5" customHeight="1">
      <c r="A253" s="22" t="s">
        <v>13</v>
      </c>
      <c r="B253" s="39">
        <v>1.004</v>
      </c>
      <c r="C253" s="23" t="s">
        <v>126</v>
      </c>
      <c r="D253" s="97">
        <f aca="true" t="shared" si="49" ref="D253:L253">D252</f>
        <v>550</v>
      </c>
      <c r="E253" s="88">
        <f t="shared" si="49"/>
        <v>0</v>
      </c>
      <c r="F253" s="88">
        <f t="shared" si="49"/>
        <v>0</v>
      </c>
      <c r="G253" s="88">
        <f t="shared" si="49"/>
        <v>0</v>
      </c>
      <c r="H253" s="88">
        <f t="shared" si="49"/>
        <v>0</v>
      </c>
      <c r="I253" s="88">
        <f t="shared" si="49"/>
        <v>0</v>
      </c>
      <c r="J253" s="97">
        <f t="shared" si="49"/>
        <v>1</v>
      </c>
      <c r="K253" s="88">
        <f t="shared" si="49"/>
        <v>0</v>
      </c>
      <c r="L253" s="97">
        <f t="shared" si="49"/>
        <v>1</v>
      </c>
    </row>
    <row r="254" spans="1:12" ht="2.25" customHeight="1">
      <c r="A254" s="22"/>
      <c r="B254" s="34"/>
      <c r="C254" s="23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2.75" customHeight="1">
      <c r="A255" s="22"/>
      <c r="B255" s="39">
        <v>1.277</v>
      </c>
      <c r="C255" s="23" t="s">
        <v>129</v>
      </c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ht="12.75" customHeight="1">
      <c r="A256" s="22"/>
      <c r="B256" s="29">
        <v>16</v>
      </c>
      <c r="C256" s="20" t="s">
        <v>18</v>
      </c>
      <c r="D256" s="60"/>
      <c r="E256" s="60"/>
      <c r="F256" s="60"/>
      <c r="G256" s="60"/>
      <c r="H256" s="60"/>
      <c r="I256" s="60"/>
      <c r="J256" s="60"/>
      <c r="K256" s="60"/>
      <c r="L256" s="60"/>
    </row>
    <row r="257" spans="1:12" ht="12.75" customHeight="1">
      <c r="A257" s="22"/>
      <c r="B257" s="29" t="s">
        <v>85</v>
      </c>
      <c r="C257" s="20" t="s">
        <v>67</v>
      </c>
      <c r="D257" s="92">
        <v>82</v>
      </c>
      <c r="E257" s="90">
        <v>0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f>SUM(J257:K257)</f>
        <v>0</v>
      </c>
    </row>
    <row r="258" spans="1:12" ht="12.75" customHeight="1">
      <c r="A258" s="51"/>
      <c r="B258" s="84" t="s">
        <v>86</v>
      </c>
      <c r="C258" s="53" t="s">
        <v>68</v>
      </c>
      <c r="D258" s="95">
        <v>99</v>
      </c>
      <c r="E258" s="91">
        <v>0</v>
      </c>
      <c r="F258" s="91">
        <v>0</v>
      </c>
      <c r="G258" s="91">
        <v>0</v>
      </c>
      <c r="H258" s="91">
        <v>0</v>
      </c>
      <c r="I258" s="91">
        <v>0</v>
      </c>
      <c r="J258" s="91">
        <v>0</v>
      </c>
      <c r="K258" s="91">
        <v>0</v>
      </c>
      <c r="L258" s="91">
        <f>SUM(J258:K258)</f>
        <v>0</v>
      </c>
    </row>
    <row r="259" spans="1:12" ht="12.75" customHeight="1">
      <c r="A259" s="22"/>
      <c r="B259" s="29" t="s">
        <v>76</v>
      </c>
      <c r="C259" s="20" t="s">
        <v>60</v>
      </c>
      <c r="D259" s="80">
        <v>200</v>
      </c>
      <c r="E259" s="82">
        <v>0</v>
      </c>
      <c r="F259" s="82">
        <v>0</v>
      </c>
      <c r="G259" s="82">
        <v>0</v>
      </c>
      <c r="H259" s="82">
        <v>0</v>
      </c>
      <c r="I259" s="82">
        <v>0</v>
      </c>
      <c r="J259" s="82">
        <v>0</v>
      </c>
      <c r="K259" s="82">
        <v>0</v>
      </c>
      <c r="L259" s="82">
        <f>SUM(J259:K259)</f>
        <v>0</v>
      </c>
    </row>
    <row r="260" spans="1:12" ht="12.75" customHeight="1">
      <c r="A260" s="22" t="s">
        <v>13</v>
      </c>
      <c r="B260" s="29">
        <v>16</v>
      </c>
      <c r="C260" s="20" t="s">
        <v>18</v>
      </c>
      <c r="D260" s="97">
        <f aca="true" t="shared" si="50" ref="D260:L260">SUM(D257:D259)</f>
        <v>381</v>
      </c>
      <c r="E260" s="88">
        <f t="shared" si="50"/>
        <v>0</v>
      </c>
      <c r="F260" s="88">
        <f t="shared" si="50"/>
        <v>0</v>
      </c>
      <c r="G260" s="88">
        <f t="shared" si="50"/>
        <v>0</v>
      </c>
      <c r="H260" s="88">
        <f t="shared" si="50"/>
        <v>0</v>
      </c>
      <c r="I260" s="88">
        <f t="shared" si="50"/>
        <v>0</v>
      </c>
      <c r="J260" s="88">
        <f t="shared" si="50"/>
        <v>0</v>
      </c>
      <c r="K260" s="88">
        <f t="shared" si="50"/>
        <v>0</v>
      </c>
      <c r="L260" s="88">
        <f t="shared" si="50"/>
        <v>0</v>
      </c>
    </row>
    <row r="261" spans="1:12" ht="12.75" customHeight="1">
      <c r="A261" s="22" t="s">
        <v>13</v>
      </c>
      <c r="B261" s="39">
        <v>1.277</v>
      </c>
      <c r="C261" s="23" t="s">
        <v>129</v>
      </c>
      <c r="D261" s="97">
        <f aca="true" t="shared" si="51" ref="D261:L261">D260</f>
        <v>381</v>
      </c>
      <c r="E261" s="88">
        <f t="shared" si="51"/>
        <v>0</v>
      </c>
      <c r="F261" s="88">
        <f t="shared" si="51"/>
        <v>0</v>
      </c>
      <c r="G261" s="88">
        <f t="shared" si="51"/>
        <v>0</v>
      </c>
      <c r="H261" s="88">
        <f t="shared" si="51"/>
        <v>0</v>
      </c>
      <c r="I261" s="88">
        <f t="shared" si="51"/>
        <v>0</v>
      </c>
      <c r="J261" s="88">
        <f t="shared" si="51"/>
        <v>0</v>
      </c>
      <c r="K261" s="88">
        <f t="shared" si="51"/>
        <v>0</v>
      </c>
      <c r="L261" s="88">
        <f t="shared" si="51"/>
        <v>0</v>
      </c>
    </row>
    <row r="262" spans="1:12" ht="12.75" customHeight="1">
      <c r="A262" s="22" t="s">
        <v>13</v>
      </c>
      <c r="B262" s="38">
        <v>1</v>
      </c>
      <c r="C262" s="20" t="s">
        <v>125</v>
      </c>
      <c r="D262" s="97">
        <f>D261+D253</f>
        <v>931</v>
      </c>
      <c r="E262" s="88">
        <f aca="true" t="shared" si="52" ref="E262:L262">E261+E253</f>
        <v>0</v>
      </c>
      <c r="F262" s="88">
        <f t="shared" si="52"/>
        <v>0</v>
      </c>
      <c r="G262" s="88">
        <f t="shared" si="52"/>
        <v>0</v>
      </c>
      <c r="H262" s="88">
        <f t="shared" si="52"/>
        <v>0</v>
      </c>
      <c r="I262" s="88">
        <f t="shared" si="52"/>
        <v>0</v>
      </c>
      <c r="J262" s="97">
        <f t="shared" si="52"/>
        <v>1</v>
      </c>
      <c r="K262" s="88">
        <f t="shared" si="52"/>
        <v>0</v>
      </c>
      <c r="L262" s="97">
        <f t="shared" si="52"/>
        <v>1</v>
      </c>
    </row>
    <row r="263" spans="1:12" ht="12.75" customHeight="1">
      <c r="A263" s="22" t="s">
        <v>13</v>
      </c>
      <c r="B263" s="31">
        <v>2415</v>
      </c>
      <c r="C263" s="23" t="s">
        <v>1</v>
      </c>
      <c r="D263" s="100">
        <f aca="true" t="shared" si="53" ref="D263:L263">D262</f>
        <v>931</v>
      </c>
      <c r="E263" s="101">
        <f t="shared" si="53"/>
        <v>0</v>
      </c>
      <c r="F263" s="101">
        <f t="shared" si="53"/>
        <v>0</v>
      </c>
      <c r="G263" s="101">
        <f t="shared" si="53"/>
        <v>0</v>
      </c>
      <c r="H263" s="101">
        <f t="shared" si="53"/>
        <v>0</v>
      </c>
      <c r="I263" s="101">
        <f t="shared" si="53"/>
        <v>0</v>
      </c>
      <c r="J263" s="100">
        <f t="shared" si="53"/>
        <v>1</v>
      </c>
      <c r="K263" s="101">
        <f t="shared" si="53"/>
        <v>0</v>
      </c>
      <c r="L263" s="100">
        <f t="shared" si="53"/>
        <v>1</v>
      </c>
    </row>
    <row r="264" spans="1:12" ht="12.75">
      <c r="A264" s="22"/>
      <c r="B264" s="31"/>
      <c r="C264" s="20"/>
      <c r="D264" s="61"/>
      <c r="E264" s="61"/>
      <c r="F264" s="61"/>
      <c r="G264" s="61"/>
      <c r="H264" s="61"/>
      <c r="I264" s="61"/>
      <c r="J264" s="61"/>
      <c r="K264" s="61"/>
      <c r="L264" s="61"/>
    </row>
    <row r="265" spans="1:12" ht="12.75">
      <c r="A265" s="22" t="s">
        <v>15</v>
      </c>
      <c r="B265" s="31">
        <v>2435</v>
      </c>
      <c r="C265" s="23" t="s">
        <v>2</v>
      </c>
      <c r="D265" s="59"/>
      <c r="E265" s="59"/>
      <c r="F265" s="59"/>
      <c r="G265" s="59"/>
      <c r="H265" s="59"/>
      <c r="I265" s="59"/>
      <c r="J265" s="59"/>
      <c r="K265" s="59"/>
      <c r="L265" s="59"/>
    </row>
    <row r="266" spans="1:12" ht="12.75">
      <c r="A266" s="22"/>
      <c r="B266" s="38">
        <v>1</v>
      </c>
      <c r="C266" s="20" t="s">
        <v>138</v>
      </c>
      <c r="D266" s="59"/>
      <c r="E266" s="59"/>
      <c r="F266" s="59"/>
      <c r="G266" s="59"/>
      <c r="H266" s="59"/>
      <c r="I266" s="59"/>
      <c r="J266" s="59"/>
      <c r="K266" s="59"/>
      <c r="L266" s="59"/>
    </row>
    <row r="267" spans="1:12" ht="12.75">
      <c r="A267" s="22"/>
      <c r="B267" s="40">
        <v>1.101</v>
      </c>
      <c r="C267" s="23" t="s">
        <v>130</v>
      </c>
      <c r="D267" s="59"/>
      <c r="E267" s="59"/>
      <c r="F267" s="59"/>
      <c r="G267" s="59"/>
      <c r="H267" s="59"/>
      <c r="I267" s="59"/>
      <c r="J267" s="59"/>
      <c r="K267" s="59"/>
      <c r="L267" s="59"/>
    </row>
    <row r="268" spans="1:12" ht="25.5">
      <c r="A268" s="22"/>
      <c r="B268" s="29">
        <v>65</v>
      </c>
      <c r="C268" s="20" t="s">
        <v>207</v>
      </c>
      <c r="D268" s="59"/>
      <c r="E268" s="60"/>
      <c r="F268" s="60"/>
      <c r="G268" s="60"/>
      <c r="H268" s="60"/>
      <c r="I268" s="60"/>
      <c r="J268" s="60"/>
      <c r="K268" s="60"/>
      <c r="L268" s="60"/>
    </row>
    <row r="269" spans="1:12" ht="12.75">
      <c r="A269" s="22"/>
      <c r="B269" s="21" t="s">
        <v>131</v>
      </c>
      <c r="C269" s="20" t="s">
        <v>21</v>
      </c>
      <c r="D269" s="116">
        <v>3003</v>
      </c>
      <c r="E269" s="90">
        <v>0</v>
      </c>
      <c r="F269" s="115">
        <v>1160</v>
      </c>
      <c r="G269" s="90">
        <v>0</v>
      </c>
      <c r="H269" s="115">
        <v>1160</v>
      </c>
      <c r="I269" s="90">
        <v>0</v>
      </c>
      <c r="J269" s="92">
        <v>950</v>
      </c>
      <c r="K269" s="90">
        <v>0</v>
      </c>
      <c r="L269" s="93">
        <f aca="true" t="shared" si="54" ref="L269:L275">SUM(J269:K269)</f>
        <v>950</v>
      </c>
    </row>
    <row r="270" spans="1:12" ht="12.75">
      <c r="A270" s="22"/>
      <c r="B270" s="21" t="s">
        <v>132</v>
      </c>
      <c r="C270" s="20" t="s">
        <v>67</v>
      </c>
      <c r="D270" s="90">
        <v>0</v>
      </c>
      <c r="E270" s="90">
        <v>0</v>
      </c>
      <c r="F270" s="87">
        <v>0</v>
      </c>
      <c r="G270" s="90">
        <v>0</v>
      </c>
      <c r="H270" s="87">
        <v>0</v>
      </c>
      <c r="I270" s="90">
        <v>0</v>
      </c>
      <c r="J270" s="92">
        <v>1</v>
      </c>
      <c r="K270" s="90">
        <v>0</v>
      </c>
      <c r="L270" s="93">
        <f t="shared" si="54"/>
        <v>1</v>
      </c>
    </row>
    <row r="271" spans="1:12" ht="12.75">
      <c r="A271" s="22"/>
      <c r="B271" s="21" t="s">
        <v>133</v>
      </c>
      <c r="C271" s="20" t="s">
        <v>68</v>
      </c>
      <c r="D271" s="116">
        <v>795</v>
      </c>
      <c r="E271" s="90">
        <v>0</v>
      </c>
      <c r="F271" s="87">
        <v>0</v>
      </c>
      <c r="G271" s="90">
        <v>0</v>
      </c>
      <c r="H271" s="87">
        <v>0</v>
      </c>
      <c r="I271" s="90">
        <v>0</v>
      </c>
      <c r="J271" s="92">
        <v>1</v>
      </c>
      <c r="K271" s="90">
        <v>0</v>
      </c>
      <c r="L271" s="93">
        <f t="shared" si="54"/>
        <v>1</v>
      </c>
    </row>
    <row r="272" spans="1:12" ht="12.75">
      <c r="A272" s="22"/>
      <c r="B272" s="21" t="s">
        <v>134</v>
      </c>
      <c r="C272" s="20" t="s">
        <v>173</v>
      </c>
      <c r="D272" s="90">
        <v>0</v>
      </c>
      <c r="E272" s="90">
        <v>0</v>
      </c>
      <c r="F272" s="90">
        <v>0</v>
      </c>
      <c r="G272" s="90">
        <v>0</v>
      </c>
      <c r="H272" s="90">
        <v>0</v>
      </c>
      <c r="I272" s="90">
        <v>0</v>
      </c>
      <c r="J272" s="82">
        <v>0</v>
      </c>
      <c r="K272" s="90">
        <v>0</v>
      </c>
      <c r="L272" s="90">
        <f t="shared" si="54"/>
        <v>0</v>
      </c>
    </row>
    <row r="273" spans="1:12" ht="12.75">
      <c r="A273" s="22"/>
      <c r="B273" s="21" t="s">
        <v>186</v>
      </c>
      <c r="C273" s="3" t="s">
        <v>212</v>
      </c>
      <c r="D273" s="90">
        <v>0</v>
      </c>
      <c r="E273" s="90">
        <v>0</v>
      </c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f t="shared" si="54"/>
        <v>0</v>
      </c>
    </row>
    <row r="274" spans="1:12" ht="12.75">
      <c r="A274" s="22"/>
      <c r="B274" s="21" t="s">
        <v>135</v>
      </c>
      <c r="C274" s="20" t="s">
        <v>60</v>
      </c>
      <c r="D274" s="117">
        <v>959</v>
      </c>
      <c r="E274" s="82">
        <v>0</v>
      </c>
      <c r="F274" s="86">
        <v>0</v>
      </c>
      <c r="G274" s="82">
        <v>0</v>
      </c>
      <c r="H274" s="118">
        <v>1</v>
      </c>
      <c r="I274" s="82">
        <v>0</v>
      </c>
      <c r="J274" s="80">
        <v>1</v>
      </c>
      <c r="K274" s="82">
        <v>0</v>
      </c>
      <c r="L274" s="81">
        <f t="shared" si="54"/>
        <v>1</v>
      </c>
    </row>
    <row r="275" spans="1:12" ht="12.75">
      <c r="A275" s="22"/>
      <c r="B275" s="21" t="s">
        <v>167</v>
      </c>
      <c r="C275" s="20" t="s">
        <v>166</v>
      </c>
      <c r="D275" s="82">
        <v>0</v>
      </c>
      <c r="E275" s="82">
        <v>0</v>
      </c>
      <c r="F275" s="86">
        <v>0</v>
      </c>
      <c r="G275" s="82">
        <v>0</v>
      </c>
      <c r="H275" s="86">
        <v>0</v>
      </c>
      <c r="I275" s="82">
        <v>0</v>
      </c>
      <c r="J275" s="82">
        <v>0</v>
      </c>
      <c r="K275" s="82">
        <v>0</v>
      </c>
      <c r="L275" s="82">
        <f t="shared" si="54"/>
        <v>0</v>
      </c>
    </row>
    <row r="276" spans="1:12" ht="25.5">
      <c r="A276" s="22" t="s">
        <v>13</v>
      </c>
      <c r="B276" s="29">
        <v>65</v>
      </c>
      <c r="C276" s="20" t="s">
        <v>207</v>
      </c>
      <c r="D276" s="97">
        <f aca="true" t="shared" si="55" ref="D276:L276">SUM(D268:D275)</f>
        <v>4757</v>
      </c>
      <c r="E276" s="88">
        <f t="shared" si="55"/>
        <v>0</v>
      </c>
      <c r="F276" s="97">
        <f t="shared" si="55"/>
        <v>1160</v>
      </c>
      <c r="G276" s="88">
        <f t="shared" si="55"/>
        <v>0</v>
      </c>
      <c r="H276" s="97">
        <f t="shared" si="55"/>
        <v>1161</v>
      </c>
      <c r="I276" s="88">
        <f t="shared" si="55"/>
        <v>0</v>
      </c>
      <c r="J276" s="97">
        <f t="shared" si="55"/>
        <v>953</v>
      </c>
      <c r="K276" s="88">
        <f t="shared" si="55"/>
        <v>0</v>
      </c>
      <c r="L276" s="97">
        <f t="shared" si="55"/>
        <v>953</v>
      </c>
    </row>
    <row r="277" spans="1:12" ht="12.75">
      <c r="A277" s="22"/>
      <c r="B277" s="29"/>
      <c r="C277" s="20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1:12" ht="12.75">
      <c r="A278" s="22"/>
      <c r="B278" s="29">
        <v>66</v>
      </c>
      <c r="C278" s="20" t="s">
        <v>136</v>
      </c>
      <c r="D278" s="59"/>
      <c r="E278" s="60"/>
      <c r="F278" s="60"/>
      <c r="G278" s="60"/>
      <c r="H278" s="60"/>
      <c r="I278" s="60"/>
      <c r="J278" s="60"/>
      <c r="K278" s="60"/>
      <c r="L278" s="60"/>
    </row>
    <row r="279" spans="1:12" ht="12.75">
      <c r="A279" s="22"/>
      <c r="B279" s="21" t="s">
        <v>137</v>
      </c>
      <c r="C279" s="22" t="s">
        <v>68</v>
      </c>
      <c r="D279" s="117">
        <v>299</v>
      </c>
      <c r="E279" s="82">
        <v>0</v>
      </c>
      <c r="F279" s="90">
        <v>0</v>
      </c>
      <c r="G279" s="82">
        <v>0</v>
      </c>
      <c r="H279" s="116">
        <v>1</v>
      </c>
      <c r="I279" s="82">
        <v>0</v>
      </c>
      <c r="J279" s="90">
        <v>0</v>
      </c>
      <c r="K279" s="82">
        <v>0</v>
      </c>
      <c r="L279" s="82">
        <f>SUM(J279:K279)</f>
        <v>0</v>
      </c>
    </row>
    <row r="280" spans="1:12" ht="12.75">
      <c r="A280" s="22" t="s">
        <v>13</v>
      </c>
      <c r="B280" s="29">
        <v>66</v>
      </c>
      <c r="C280" s="20" t="s">
        <v>136</v>
      </c>
      <c r="D280" s="97">
        <f aca="true" t="shared" si="56" ref="D280:L280">SUM(D278:D279)</f>
        <v>299</v>
      </c>
      <c r="E280" s="88">
        <f t="shared" si="56"/>
        <v>0</v>
      </c>
      <c r="F280" s="88">
        <f t="shared" si="56"/>
        <v>0</v>
      </c>
      <c r="G280" s="88">
        <f t="shared" si="56"/>
        <v>0</v>
      </c>
      <c r="H280" s="97">
        <f t="shared" si="56"/>
        <v>1</v>
      </c>
      <c r="I280" s="88">
        <f t="shared" si="56"/>
        <v>0</v>
      </c>
      <c r="J280" s="88">
        <f t="shared" si="56"/>
        <v>0</v>
      </c>
      <c r="K280" s="88">
        <f t="shared" si="56"/>
        <v>0</v>
      </c>
      <c r="L280" s="88">
        <f t="shared" si="56"/>
        <v>0</v>
      </c>
    </row>
    <row r="281" spans="1:12" ht="12.75">
      <c r="A281" s="22" t="s">
        <v>13</v>
      </c>
      <c r="B281" s="40">
        <v>1.101</v>
      </c>
      <c r="C281" s="23" t="s">
        <v>130</v>
      </c>
      <c r="D281" s="97">
        <f aca="true" t="shared" si="57" ref="D281:L281">D280+D276</f>
        <v>5056</v>
      </c>
      <c r="E281" s="88">
        <f t="shared" si="57"/>
        <v>0</v>
      </c>
      <c r="F281" s="97">
        <f t="shared" si="57"/>
        <v>1160</v>
      </c>
      <c r="G281" s="88">
        <f t="shared" si="57"/>
        <v>0</v>
      </c>
      <c r="H281" s="97">
        <f t="shared" si="57"/>
        <v>1162</v>
      </c>
      <c r="I281" s="88">
        <f t="shared" si="57"/>
        <v>0</v>
      </c>
      <c r="J281" s="97">
        <f t="shared" si="57"/>
        <v>953</v>
      </c>
      <c r="K281" s="88">
        <f t="shared" si="57"/>
        <v>0</v>
      </c>
      <c r="L281" s="97">
        <f t="shared" si="57"/>
        <v>953</v>
      </c>
    </row>
    <row r="282" spans="1:12" ht="3.75" customHeight="1">
      <c r="A282" s="22"/>
      <c r="B282" s="40"/>
      <c r="C282" s="23"/>
      <c r="D282" s="52"/>
      <c r="E282" s="81"/>
      <c r="F282" s="52"/>
      <c r="G282" s="81"/>
      <c r="H282" s="52"/>
      <c r="I282" s="52"/>
      <c r="J282" s="81"/>
      <c r="K282" s="81"/>
      <c r="L282" s="81"/>
    </row>
    <row r="283" spans="1:12" ht="12.75" customHeight="1">
      <c r="A283" s="22" t="s">
        <v>13</v>
      </c>
      <c r="B283" s="38">
        <v>1</v>
      </c>
      <c r="C283" s="20" t="s">
        <v>138</v>
      </c>
      <c r="D283" s="94">
        <f>D281</f>
        <v>5056</v>
      </c>
      <c r="E283" s="91">
        <f aca="true" t="shared" si="58" ref="E283:L283">E281</f>
        <v>0</v>
      </c>
      <c r="F283" s="94">
        <f t="shared" si="58"/>
        <v>1160</v>
      </c>
      <c r="G283" s="91">
        <f t="shared" si="58"/>
        <v>0</v>
      </c>
      <c r="H283" s="94">
        <f t="shared" si="58"/>
        <v>1162</v>
      </c>
      <c r="I283" s="91">
        <f t="shared" si="58"/>
        <v>0</v>
      </c>
      <c r="J283" s="94">
        <f t="shared" si="58"/>
        <v>953</v>
      </c>
      <c r="K283" s="91">
        <f t="shared" si="58"/>
        <v>0</v>
      </c>
      <c r="L283" s="94">
        <f t="shared" si="58"/>
        <v>953</v>
      </c>
    </row>
    <row r="284" spans="1:12" ht="12.75" customHeight="1">
      <c r="A284" s="51" t="s">
        <v>13</v>
      </c>
      <c r="B284" s="25">
        <v>2435</v>
      </c>
      <c r="C284" s="17" t="s">
        <v>2</v>
      </c>
      <c r="D284" s="93">
        <f aca="true" t="shared" si="59" ref="D284:L284">D283</f>
        <v>5056</v>
      </c>
      <c r="E284" s="90">
        <f t="shared" si="59"/>
        <v>0</v>
      </c>
      <c r="F284" s="93">
        <f t="shared" si="59"/>
        <v>1160</v>
      </c>
      <c r="G284" s="90">
        <f t="shared" si="59"/>
        <v>0</v>
      </c>
      <c r="H284" s="93">
        <f t="shared" si="59"/>
        <v>1162</v>
      </c>
      <c r="I284" s="90">
        <f t="shared" si="59"/>
        <v>0</v>
      </c>
      <c r="J284" s="93">
        <f t="shared" si="59"/>
        <v>953</v>
      </c>
      <c r="K284" s="90">
        <f t="shared" si="59"/>
        <v>0</v>
      </c>
      <c r="L284" s="93">
        <f t="shared" si="59"/>
        <v>953</v>
      </c>
    </row>
    <row r="285" spans="1:12" ht="12.75" customHeight="1">
      <c r="A285" s="48" t="s">
        <v>13</v>
      </c>
      <c r="B285" s="42"/>
      <c r="C285" s="43" t="s">
        <v>14</v>
      </c>
      <c r="D285" s="96">
        <f aca="true" t="shared" si="60" ref="D285:L285">D284+D263+D240</f>
        <v>53542</v>
      </c>
      <c r="E285" s="96">
        <f t="shared" si="60"/>
        <v>127748</v>
      </c>
      <c r="F285" s="96">
        <f t="shared" si="60"/>
        <v>210352</v>
      </c>
      <c r="G285" s="96">
        <f t="shared" si="60"/>
        <v>99839</v>
      </c>
      <c r="H285" s="96">
        <f t="shared" si="60"/>
        <v>205352</v>
      </c>
      <c r="I285" s="96">
        <f t="shared" si="60"/>
        <v>107525</v>
      </c>
      <c r="J285" s="96">
        <f t="shared" si="60"/>
        <v>59331</v>
      </c>
      <c r="K285" s="96">
        <f t="shared" si="60"/>
        <v>112738</v>
      </c>
      <c r="L285" s="96">
        <f t="shared" si="60"/>
        <v>172069</v>
      </c>
    </row>
    <row r="286" spans="2:12" ht="12.75" customHeight="1">
      <c r="B286" s="25"/>
      <c r="C286" s="17"/>
      <c r="D286" s="52"/>
      <c r="F286" s="52"/>
      <c r="G286" s="52"/>
      <c r="H286" s="52"/>
      <c r="I286" s="52"/>
      <c r="J286" s="52"/>
      <c r="K286" s="52"/>
      <c r="L286" s="52"/>
    </row>
    <row r="287" spans="3:12" ht="12.75" customHeight="1">
      <c r="C287" s="17" t="s">
        <v>139</v>
      </c>
      <c r="D287" s="59"/>
      <c r="F287" s="59"/>
      <c r="G287" s="59"/>
      <c r="H287" s="59"/>
      <c r="I287" s="59"/>
      <c r="J287" s="59"/>
      <c r="K287" s="59"/>
      <c r="L287" s="59"/>
    </row>
    <row r="288" spans="1:12" ht="12.75" customHeight="1">
      <c r="A288" s="5" t="s">
        <v>15</v>
      </c>
      <c r="B288" s="25">
        <v>4401</v>
      </c>
      <c r="C288" s="17" t="s">
        <v>4</v>
      </c>
      <c r="D288" s="59"/>
      <c r="E288" s="59"/>
      <c r="F288" s="59"/>
      <c r="G288" s="59"/>
      <c r="H288" s="59"/>
      <c r="I288" s="59"/>
      <c r="J288" s="59"/>
      <c r="K288" s="59"/>
      <c r="L288" s="59"/>
    </row>
    <row r="289" spans="1:12" ht="12.75" customHeight="1">
      <c r="A289" s="22"/>
      <c r="B289" s="44">
        <v>0.8</v>
      </c>
      <c r="C289" s="23" t="s">
        <v>124</v>
      </c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1:12" ht="12.75" customHeight="1">
      <c r="A290" s="51"/>
      <c r="B290" s="125">
        <v>16</v>
      </c>
      <c r="C290" s="53" t="s">
        <v>18</v>
      </c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5" ht="12.75" customHeight="1">
      <c r="B291" s="45" t="s">
        <v>142</v>
      </c>
      <c r="C291" s="20" t="s">
        <v>143</v>
      </c>
      <c r="D291" s="117">
        <v>60025</v>
      </c>
      <c r="E291" s="82">
        <v>0</v>
      </c>
      <c r="F291" s="117">
        <v>1</v>
      </c>
      <c r="G291" s="82">
        <v>0</v>
      </c>
      <c r="H291" s="117">
        <v>1</v>
      </c>
      <c r="I291" s="82">
        <v>0</v>
      </c>
      <c r="J291" s="81">
        <v>1</v>
      </c>
      <c r="K291" s="82">
        <v>0</v>
      </c>
      <c r="L291" s="81">
        <f>SUM(J291:K291)</f>
        <v>1</v>
      </c>
      <c r="M291" s="7" t="s">
        <v>195</v>
      </c>
      <c r="N291" s="7" t="s">
        <v>195</v>
      </c>
      <c r="O291" s="7" t="s">
        <v>195</v>
      </c>
    </row>
    <row r="292" spans="2:15" ht="25.5">
      <c r="B292" s="107" t="s">
        <v>180</v>
      </c>
      <c r="C292" s="106" t="s">
        <v>208</v>
      </c>
      <c r="D292" s="81">
        <v>4348</v>
      </c>
      <c r="E292" s="82">
        <v>0</v>
      </c>
      <c r="F292" s="81">
        <v>1</v>
      </c>
      <c r="G292" s="82">
        <v>0</v>
      </c>
      <c r="H292" s="117">
        <v>1</v>
      </c>
      <c r="I292" s="82">
        <v>0</v>
      </c>
      <c r="J292" s="81">
        <v>1</v>
      </c>
      <c r="K292" s="82">
        <v>0</v>
      </c>
      <c r="L292" s="81">
        <f>SUM(J292:K292)</f>
        <v>1</v>
      </c>
      <c r="M292" s="7" t="s">
        <v>195</v>
      </c>
      <c r="N292" s="7" t="s">
        <v>195</v>
      </c>
      <c r="O292" s="7" t="s">
        <v>195</v>
      </c>
    </row>
    <row r="293" spans="1:12" ht="12.75" customHeight="1">
      <c r="A293" s="22" t="s">
        <v>13</v>
      </c>
      <c r="B293" s="29">
        <v>16</v>
      </c>
      <c r="C293" s="20" t="s">
        <v>18</v>
      </c>
      <c r="D293" s="97">
        <f aca="true" t="shared" si="61" ref="D293:L293">SUM(D291:D292)</f>
        <v>64373</v>
      </c>
      <c r="E293" s="88">
        <f t="shared" si="61"/>
        <v>0</v>
      </c>
      <c r="F293" s="97">
        <f t="shared" si="61"/>
        <v>2</v>
      </c>
      <c r="G293" s="88">
        <f t="shared" si="61"/>
        <v>0</v>
      </c>
      <c r="H293" s="97">
        <f t="shared" si="61"/>
        <v>2</v>
      </c>
      <c r="I293" s="88">
        <f t="shared" si="61"/>
        <v>0</v>
      </c>
      <c r="J293" s="97">
        <f t="shared" si="61"/>
        <v>2</v>
      </c>
      <c r="K293" s="88">
        <f t="shared" si="61"/>
        <v>0</v>
      </c>
      <c r="L293" s="97">
        <f t="shared" si="61"/>
        <v>2</v>
      </c>
    </row>
    <row r="294" spans="1:12" ht="12.75" customHeight="1">
      <c r="A294" s="22" t="s">
        <v>13</v>
      </c>
      <c r="B294" s="44">
        <v>0.8</v>
      </c>
      <c r="C294" s="23" t="s">
        <v>124</v>
      </c>
      <c r="D294" s="81">
        <f aca="true" t="shared" si="62" ref="D294:L295">D293</f>
        <v>64373</v>
      </c>
      <c r="E294" s="82">
        <f t="shared" si="62"/>
        <v>0</v>
      </c>
      <c r="F294" s="81">
        <f t="shared" si="62"/>
        <v>2</v>
      </c>
      <c r="G294" s="82">
        <f t="shared" si="62"/>
        <v>0</v>
      </c>
      <c r="H294" s="81">
        <f t="shared" si="62"/>
        <v>2</v>
      </c>
      <c r="I294" s="82">
        <f t="shared" si="62"/>
        <v>0</v>
      </c>
      <c r="J294" s="81">
        <f t="shared" si="62"/>
        <v>2</v>
      </c>
      <c r="K294" s="82">
        <f t="shared" si="62"/>
        <v>0</v>
      </c>
      <c r="L294" s="81">
        <f t="shared" si="62"/>
        <v>2</v>
      </c>
    </row>
    <row r="295" spans="1:12" ht="12.75" customHeight="1">
      <c r="A295" s="22" t="s">
        <v>13</v>
      </c>
      <c r="B295" s="31">
        <v>4401</v>
      </c>
      <c r="C295" s="23" t="s">
        <v>4</v>
      </c>
      <c r="D295" s="100">
        <f>D294</f>
        <v>64373</v>
      </c>
      <c r="E295" s="101">
        <f t="shared" si="62"/>
        <v>0</v>
      </c>
      <c r="F295" s="100">
        <f t="shared" si="62"/>
        <v>2</v>
      </c>
      <c r="G295" s="101">
        <f t="shared" si="62"/>
        <v>0</v>
      </c>
      <c r="H295" s="100">
        <f t="shared" si="62"/>
        <v>2</v>
      </c>
      <c r="I295" s="101">
        <f t="shared" si="62"/>
        <v>0</v>
      </c>
      <c r="J295" s="100">
        <f t="shared" si="62"/>
        <v>2</v>
      </c>
      <c r="K295" s="101">
        <f t="shared" si="62"/>
        <v>0</v>
      </c>
      <c r="L295" s="100">
        <f t="shared" si="62"/>
        <v>2</v>
      </c>
    </row>
    <row r="296" spans="1:12" ht="12.75">
      <c r="A296" s="22"/>
      <c r="B296" s="31"/>
      <c r="C296" s="20"/>
      <c r="D296" s="61"/>
      <c r="E296" s="61"/>
      <c r="F296" s="61"/>
      <c r="G296" s="61"/>
      <c r="H296" s="61"/>
      <c r="I296" s="61"/>
      <c r="J296" s="61"/>
      <c r="K296" s="61"/>
      <c r="L296" s="61"/>
    </row>
    <row r="297" spans="1:12" ht="25.5">
      <c r="A297" s="22" t="s">
        <v>15</v>
      </c>
      <c r="B297" s="31">
        <v>4435</v>
      </c>
      <c r="C297" s="46" t="s">
        <v>5</v>
      </c>
      <c r="D297" s="59"/>
      <c r="E297" s="59"/>
      <c r="F297" s="59"/>
      <c r="G297" s="59"/>
      <c r="H297" s="59"/>
      <c r="I297" s="59"/>
      <c r="J297" s="59"/>
      <c r="K297" s="59"/>
      <c r="L297" s="59"/>
    </row>
    <row r="298" spans="1:12" ht="12.75">
      <c r="A298" s="22"/>
      <c r="B298" s="38">
        <v>1</v>
      </c>
      <c r="C298" s="20" t="s">
        <v>138</v>
      </c>
      <c r="D298" s="61"/>
      <c r="E298" s="61"/>
      <c r="F298" s="61"/>
      <c r="G298" s="61"/>
      <c r="H298" s="61"/>
      <c r="I298" s="61"/>
      <c r="J298" s="61"/>
      <c r="K298" s="61"/>
      <c r="L298" s="61"/>
    </row>
    <row r="299" spans="1:12" ht="12.75">
      <c r="A299" s="22"/>
      <c r="B299" s="44">
        <v>1.101</v>
      </c>
      <c r="C299" s="46" t="s">
        <v>144</v>
      </c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5" ht="12.75">
      <c r="A300" s="22"/>
      <c r="B300" s="55" t="s">
        <v>145</v>
      </c>
      <c r="C300" s="56" t="s">
        <v>146</v>
      </c>
      <c r="D300" s="94">
        <v>900</v>
      </c>
      <c r="E300" s="91">
        <v>0</v>
      </c>
      <c r="F300" s="98">
        <v>1</v>
      </c>
      <c r="G300" s="91">
        <v>0</v>
      </c>
      <c r="H300" s="98">
        <v>1</v>
      </c>
      <c r="I300" s="91">
        <v>0</v>
      </c>
      <c r="J300" s="94">
        <v>1</v>
      </c>
      <c r="K300" s="91">
        <v>0</v>
      </c>
      <c r="L300" s="94">
        <f>SUM(J300:K300)</f>
        <v>1</v>
      </c>
      <c r="M300" s="7" t="s">
        <v>195</v>
      </c>
      <c r="N300" s="7" t="s">
        <v>195</v>
      </c>
      <c r="O300" s="7" t="s">
        <v>195</v>
      </c>
    </row>
    <row r="301" spans="1:12" ht="12.75">
      <c r="A301" s="22" t="s">
        <v>13</v>
      </c>
      <c r="B301" s="44">
        <v>1.101</v>
      </c>
      <c r="C301" s="46" t="s">
        <v>144</v>
      </c>
      <c r="D301" s="94">
        <f aca="true" t="shared" si="63" ref="D301:L301">SUM(D299:D300)</f>
        <v>900</v>
      </c>
      <c r="E301" s="91">
        <f t="shared" si="63"/>
        <v>0</v>
      </c>
      <c r="F301" s="94">
        <f t="shared" si="63"/>
        <v>1</v>
      </c>
      <c r="G301" s="91">
        <f t="shared" si="63"/>
        <v>0</v>
      </c>
      <c r="H301" s="94">
        <f t="shared" si="63"/>
        <v>1</v>
      </c>
      <c r="I301" s="91">
        <f t="shared" si="63"/>
        <v>0</v>
      </c>
      <c r="J301" s="94">
        <f t="shared" si="63"/>
        <v>1</v>
      </c>
      <c r="K301" s="91">
        <f t="shared" si="63"/>
        <v>0</v>
      </c>
      <c r="L301" s="94">
        <f t="shared" si="63"/>
        <v>1</v>
      </c>
    </row>
    <row r="302" spans="1:12" ht="12.75">
      <c r="A302" s="5" t="s">
        <v>13</v>
      </c>
      <c r="B302" s="38">
        <v>1</v>
      </c>
      <c r="C302" s="20" t="s">
        <v>138</v>
      </c>
      <c r="D302" s="97">
        <f aca="true" t="shared" si="64" ref="D302:L303">D301</f>
        <v>900</v>
      </c>
      <c r="E302" s="88">
        <f t="shared" si="64"/>
        <v>0</v>
      </c>
      <c r="F302" s="97">
        <f t="shared" si="64"/>
        <v>1</v>
      </c>
      <c r="G302" s="88">
        <f t="shared" si="64"/>
        <v>0</v>
      </c>
      <c r="H302" s="97">
        <f t="shared" si="64"/>
        <v>1</v>
      </c>
      <c r="I302" s="88">
        <f t="shared" si="64"/>
        <v>0</v>
      </c>
      <c r="J302" s="97">
        <f t="shared" si="64"/>
        <v>1</v>
      </c>
      <c r="K302" s="88">
        <f t="shared" si="64"/>
        <v>0</v>
      </c>
      <c r="L302" s="97">
        <f t="shared" si="64"/>
        <v>1</v>
      </c>
    </row>
    <row r="303" spans="1:12" ht="25.5">
      <c r="A303" s="22" t="s">
        <v>13</v>
      </c>
      <c r="B303" s="31">
        <v>4435</v>
      </c>
      <c r="C303" s="27" t="s">
        <v>5</v>
      </c>
      <c r="D303" s="97">
        <f t="shared" si="64"/>
        <v>900</v>
      </c>
      <c r="E303" s="88">
        <f t="shared" si="64"/>
        <v>0</v>
      </c>
      <c r="F303" s="97">
        <f t="shared" si="64"/>
        <v>1</v>
      </c>
      <c r="G303" s="88">
        <f t="shared" si="64"/>
        <v>0</v>
      </c>
      <c r="H303" s="97">
        <f t="shared" si="64"/>
        <v>1</v>
      </c>
      <c r="I303" s="88">
        <f t="shared" si="64"/>
        <v>0</v>
      </c>
      <c r="J303" s="97">
        <f t="shared" si="64"/>
        <v>1</v>
      </c>
      <c r="K303" s="88">
        <f t="shared" si="64"/>
        <v>0</v>
      </c>
      <c r="L303" s="97">
        <f t="shared" si="64"/>
        <v>1</v>
      </c>
    </row>
    <row r="304" spans="1:12" ht="12.75">
      <c r="A304" s="48" t="s">
        <v>13</v>
      </c>
      <c r="B304" s="42"/>
      <c r="C304" s="47" t="s">
        <v>139</v>
      </c>
      <c r="D304" s="92">
        <f aca="true" t="shared" si="65" ref="D304:L304">D303+D295</f>
        <v>65273</v>
      </c>
      <c r="E304" s="87">
        <f t="shared" si="65"/>
        <v>0</v>
      </c>
      <c r="F304" s="92">
        <f t="shared" si="65"/>
        <v>3</v>
      </c>
      <c r="G304" s="87">
        <f t="shared" si="65"/>
        <v>0</v>
      </c>
      <c r="H304" s="92">
        <f t="shared" si="65"/>
        <v>3</v>
      </c>
      <c r="I304" s="87">
        <f t="shared" si="65"/>
        <v>0</v>
      </c>
      <c r="J304" s="92">
        <f t="shared" si="65"/>
        <v>3</v>
      </c>
      <c r="K304" s="87">
        <f t="shared" si="65"/>
        <v>0</v>
      </c>
      <c r="L304" s="92">
        <f t="shared" si="65"/>
        <v>3</v>
      </c>
    </row>
    <row r="305" spans="1:12" ht="12.75">
      <c r="A305" s="48" t="s">
        <v>13</v>
      </c>
      <c r="B305" s="42"/>
      <c r="C305" s="47" t="s">
        <v>6</v>
      </c>
      <c r="D305" s="99">
        <f aca="true" t="shared" si="66" ref="D305:L305">D304+D285</f>
        <v>118815</v>
      </c>
      <c r="E305" s="99">
        <f t="shared" si="66"/>
        <v>127748</v>
      </c>
      <c r="F305" s="99">
        <f t="shared" si="66"/>
        <v>210355</v>
      </c>
      <c r="G305" s="99">
        <f t="shared" si="66"/>
        <v>99839</v>
      </c>
      <c r="H305" s="99">
        <f t="shared" si="66"/>
        <v>205355</v>
      </c>
      <c r="I305" s="99">
        <f t="shared" si="66"/>
        <v>107525</v>
      </c>
      <c r="J305" s="100">
        <f t="shared" si="66"/>
        <v>59334</v>
      </c>
      <c r="K305" s="99">
        <f t="shared" si="66"/>
        <v>112738</v>
      </c>
      <c r="L305" s="99">
        <f t="shared" si="66"/>
        <v>172072</v>
      </c>
    </row>
    <row r="306" spans="1:12" ht="12.75">
      <c r="A306" s="126"/>
      <c r="B306" s="127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</row>
  </sheetData>
  <sheetProtection/>
  <autoFilter ref="A16:O306"/>
  <mergeCells count="10">
    <mergeCell ref="J14:L14"/>
    <mergeCell ref="J15:L15"/>
    <mergeCell ref="H15:I15"/>
    <mergeCell ref="A1:L1"/>
    <mergeCell ref="A2:L2"/>
    <mergeCell ref="D15:E15"/>
    <mergeCell ref="F15:G15"/>
    <mergeCell ref="D14:E14"/>
    <mergeCell ref="F14:G14"/>
    <mergeCell ref="H14:I14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1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2011-03-21T15:46:22Z</cp:lastPrinted>
  <dcterms:created xsi:type="dcterms:W3CDTF">2004-06-02T16:17:18Z</dcterms:created>
  <dcterms:modified xsi:type="dcterms:W3CDTF">2011-03-30T05:29:09Z</dcterms:modified>
  <cp:category/>
  <cp:version/>
  <cp:contentType/>
  <cp:contentStatus/>
</cp:coreProperties>
</file>