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66" yWindow="65266" windowWidth="8805" windowHeight="7320" activeTab="0"/>
  </bookViews>
  <sheets>
    <sheet name="dem19" sheetId="1" r:id="rId1"/>
  </sheets>
  <externalReferences>
    <externalReference r:id="rId4"/>
    <externalReference r:id="rId5"/>
    <externalReference r:id="rId6"/>
    <externalReference r:id="rId7"/>
  </externalReferences>
  <definedNames>
    <definedName name="__123Graph_D" localSheetId="0" hidden="1">#REF!</definedName>
    <definedName name="__123Graph_D" hidden="1">'[3]dem18'!#REF!</definedName>
    <definedName name="_xlnm._FilterDatabase" localSheetId="0" hidden="1">'dem19'!$B$17:$L$256</definedName>
    <definedName name="ahcap">#REF!</definedName>
    <definedName name="cad" localSheetId="0">'dem19'!$D$164:$L$164</definedName>
    <definedName name="censusrec">#REF!</definedName>
    <definedName name="charged">#REF!</definedName>
    <definedName name="da">#REF!</definedName>
    <definedName name="ee">#REF!</definedName>
    <definedName name="fcd" localSheetId="0">'dem19'!$D$198:$L$198</definedName>
    <definedName name="fcpcap" localSheetId="0">'dem19'!$D$246:$L$246</definedName>
    <definedName name="fishcap">#REF!</definedName>
    <definedName name="Fishrev">#REF!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>#REF!</definedName>
    <definedName name="lr">#REF!</definedName>
    <definedName name="mi" localSheetId="0">'dem19'!$D$148:$L$148</definedName>
    <definedName name="micap" localSheetId="0">'dem19'!$D$211:$L$211</definedName>
    <definedName name="mirec" localSheetId="0">'dem19'!$D$255:$L$255</definedName>
    <definedName name="nc">#REF!</definedName>
    <definedName name="ncfund">#REF!</definedName>
    <definedName name="ncrec">#REF!</definedName>
    <definedName name="ncrec1">#REF!</definedName>
    <definedName name="np" localSheetId="0">'dem19'!$K$248</definedName>
    <definedName name="np">#REF!</definedName>
    <definedName name="Nutrition">#REF!</definedName>
    <definedName name="oges">#REF!</definedName>
    <definedName name="pension">#REF!</definedName>
    <definedName name="_xlnm.Print_Area" localSheetId="0">'dem19'!$A$1:$L$256</definedName>
    <definedName name="_xlnm.Print_Titles" localSheetId="0">'dem19'!$14:$17</definedName>
    <definedName name="pw">#REF!</definedName>
    <definedName name="pwcap">#REF!</definedName>
    <definedName name="rec">#REF!</definedName>
    <definedName name="rec1">#REF!</definedName>
    <definedName name="reform">#REF!</definedName>
    <definedName name="revise" localSheetId="0">'dem19'!#REF!</definedName>
    <definedName name="scst">#REF!</definedName>
    <definedName name="sgs">#REF!</definedName>
    <definedName name="SocialSecurity">#REF!</definedName>
    <definedName name="socialwelfare">#REF!</definedName>
    <definedName name="spfrd">#REF!</definedName>
    <definedName name="sss">#REF!</definedName>
    <definedName name="summary" localSheetId="0">'dem19'!#REF!</definedName>
    <definedName name="swc">#REF!</definedName>
    <definedName name="tax">#REF!</definedName>
    <definedName name="udhd">#REF!</definedName>
    <definedName name="urbancap">#REF!</definedName>
    <definedName name="voted" localSheetId="0">'dem19'!$E$12:$G$12</definedName>
    <definedName name="Voted">#REF!</definedName>
    <definedName name="water">#REF!</definedName>
    <definedName name="watercap">#REF!</definedName>
    <definedName name="welfarecap">#REF!</definedName>
    <definedName name="Z_239EE218_578E_4317_BEED_14D5D7089E27_.wvu.Cols" localSheetId="0" hidden="1">'dem19'!#REF!</definedName>
    <definedName name="Z_239EE218_578E_4317_BEED_14D5D7089E27_.wvu.FilterData" localSheetId="0" hidden="1">'dem19'!$A$1:$L$255</definedName>
    <definedName name="Z_239EE218_578E_4317_BEED_14D5D7089E27_.wvu.PrintArea" localSheetId="0" hidden="1">'dem19'!$A$1:$L$249</definedName>
    <definedName name="Z_239EE218_578E_4317_BEED_14D5D7089E27_.wvu.PrintTitles" localSheetId="0" hidden="1">'dem19'!$14:$17</definedName>
    <definedName name="Z_302A3EA3_AE96_11D5_A646_0050BA3D7AFD_.wvu.Cols" localSheetId="0" hidden="1">'dem19'!#REF!</definedName>
    <definedName name="Z_302A3EA3_AE96_11D5_A646_0050BA3D7AFD_.wvu.FilterData" localSheetId="0" hidden="1">'dem19'!$A$1:$L$255</definedName>
    <definedName name="Z_302A3EA3_AE96_11D5_A646_0050BA3D7AFD_.wvu.PrintArea" localSheetId="0" hidden="1">'dem19'!$A$1:$L$249</definedName>
    <definedName name="Z_302A3EA3_AE96_11D5_A646_0050BA3D7AFD_.wvu.PrintTitles" localSheetId="0" hidden="1">'dem19'!$14:$17</definedName>
    <definedName name="Z_36DBA021_0ECB_11D4_8064_004005726899_.wvu.Cols" localSheetId="0" hidden="1">'dem19'!#REF!</definedName>
    <definedName name="Z_36DBA021_0ECB_11D4_8064_004005726899_.wvu.FilterData" localSheetId="0" hidden="1">'dem19'!$C$19:$C$248</definedName>
    <definedName name="Z_36DBA021_0ECB_11D4_8064_004005726899_.wvu.PrintArea" localSheetId="0" hidden="1">'dem19'!$A$1:$L$249</definedName>
    <definedName name="Z_36DBA021_0ECB_11D4_8064_004005726899_.wvu.PrintTitles" localSheetId="0" hidden="1">'dem19'!$14:$17</definedName>
    <definedName name="Z_93EBE921_AE91_11D5_8685_004005726899_.wvu.Cols" localSheetId="0" hidden="1">'dem19'!#REF!</definedName>
    <definedName name="Z_93EBE921_AE91_11D5_8685_004005726899_.wvu.FilterData" localSheetId="0" hidden="1">'dem19'!$C$19:$C$248</definedName>
    <definedName name="Z_93EBE921_AE91_11D5_8685_004005726899_.wvu.PrintArea" localSheetId="0" hidden="1">'dem19'!$A$1:$L$249</definedName>
    <definedName name="Z_93EBE921_AE91_11D5_8685_004005726899_.wvu.PrintTitles" localSheetId="0" hidden="1">'dem19'!$14:$17</definedName>
    <definedName name="Z_94DA79C1_0FDE_11D5_9579_000021DAEEA2_.wvu.Cols" localSheetId="0" hidden="1">'dem19'!#REF!</definedName>
    <definedName name="Z_94DA79C1_0FDE_11D5_9579_000021DAEEA2_.wvu.FilterData" localSheetId="0" hidden="1">'dem19'!$C$19:$C$248</definedName>
    <definedName name="Z_94DA79C1_0FDE_11D5_9579_000021DAEEA2_.wvu.PrintArea" localSheetId="0" hidden="1">'dem19'!$A$1:$L$249</definedName>
    <definedName name="Z_94DA79C1_0FDE_11D5_9579_000021DAEEA2_.wvu.PrintTitles" localSheetId="0" hidden="1">'dem19'!$14:$17</definedName>
    <definedName name="Z_B4CB0985_161F_11D5_8064_004005726899_.wvu.FilterData" localSheetId="0" hidden="1">'dem19'!$C$19:$C$248</definedName>
    <definedName name="Z_B4CB0999_161F_11D5_8064_004005726899_.wvu.FilterData" localSheetId="0" hidden="1">'dem19'!$C$19:$C$248</definedName>
    <definedName name="Z_BD6E05FB_E32C_11D8_B0E4_D198A259B264_.wvu.Cols" localSheetId="0" hidden="1">'dem19'!#REF!</definedName>
    <definedName name="Z_BD6E05FB_E32C_11D8_B0E4_D198A259B264_.wvu.FilterData" localSheetId="0" hidden="1">'dem19'!$A$20:$L$256</definedName>
    <definedName name="Z_C868F8C3_16D7_11D5_A68D_81D6213F5331_.wvu.Cols" localSheetId="0" hidden="1">'dem19'!#REF!</definedName>
    <definedName name="Z_C868F8C3_16D7_11D5_A68D_81D6213F5331_.wvu.FilterData" localSheetId="0" hidden="1">'dem19'!$C$19:$C$248</definedName>
    <definedName name="Z_C868F8C3_16D7_11D5_A68D_81D6213F5331_.wvu.PrintArea" localSheetId="0" hidden="1">'dem19'!$A$1:$L$249</definedName>
    <definedName name="Z_C868F8C3_16D7_11D5_A68D_81D6213F5331_.wvu.PrintTitles" localSheetId="0" hidden="1">'dem19'!$14:$17</definedName>
    <definedName name="Z_E5DF37BD_125C_11D5_8DC4_D0F5D88B3549_.wvu.Cols" localSheetId="0" hidden="1">'dem19'!#REF!</definedName>
    <definedName name="Z_E5DF37BD_125C_11D5_8DC4_D0F5D88B3549_.wvu.FilterData" localSheetId="0" hidden="1">'dem19'!$C$19:$C$248</definedName>
    <definedName name="Z_E5DF37BD_125C_11D5_8DC4_D0F5D88B3549_.wvu.PrintArea" localSheetId="0" hidden="1">'dem19'!$A$1:$L$249</definedName>
    <definedName name="Z_E5DF37BD_125C_11D5_8DC4_D0F5D88B3549_.wvu.PrintTitles" localSheetId="0" hidden="1">'dem19'!$14:$17</definedName>
    <definedName name="Z_F8ADACC1_164E_11D6_B603_000021DAEEA2_.wvu.Cols" localSheetId="0" hidden="1">'dem19'!#REF!</definedName>
    <definedName name="Z_F8ADACC1_164E_11D6_B603_000021DAEEA2_.wvu.FilterData" localSheetId="0" hidden="1">'dem19'!$C$19:$C$248</definedName>
    <definedName name="Z_F8ADACC1_164E_11D6_B603_000021DAEEA2_.wvu.PrintArea" localSheetId="0" hidden="1">'dem19'!$A$1:$L$249</definedName>
    <definedName name="Z_F8ADACC1_164E_11D6_B603_000021DAEEA2_.wvu.PrintTitles" localSheetId="0" hidden="1">'dem19'!$14:$17</definedName>
    <definedName name="Z_F98D6EB8_76BC_4C24_A40E_45E0313E3064_.wvu.Cols" localSheetId="0" hidden="1">'dem19'!#REF!</definedName>
    <definedName name="Z_F98D6EB8_76BC_4C24_A40E_45E0313E3064_.wvu.FilterData" localSheetId="0" hidden="1">'dem19'!$A$20:$L$256</definedName>
    <definedName name="Z_FCE4BE61_F462_4DFE_9FC5_7B2946769C5B_.wvu.Cols" localSheetId="0" hidden="1">'dem19'!#REF!</definedName>
    <definedName name="Z_FCE4BE61_F462_4DFE_9FC5_7B2946769C5B_.wvu.FilterData" localSheetId="0" hidden="1">'dem19'!$A$20:$L$256</definedName>
  </definedNames>
  <calcPr fullCalcOnLoad="1"/>
</workbook>
</file>

<file path=xl/comments1.xml><?xml version="1.0" encoding="utf-8"?>
<comments xmlns="http://schemas.openxmlformats.org/spreadsheetml/2006/main">
  <authors>
    <author>argocd</author>
    <author>PC</author>
    <author>binod</author>
  </authors>
  <commentList>
    <comment ref="A1" authorId="0">
      <text>
        <r>
          <rPr>
            <b/>
            <sz val="8"/>
            <rFont val="Tahoma"/>
            <family val="2"/>
          </rPr>
          <t>BUDGET SECTION:
INCLUDING 70% INCREASE FOR MR.</t>
        </r>
      </text>
    </comment>
    <comment ref="A1" authorId="0">
      <text>
        <r>
          <rPr>
            <b/>
            <sz val="8"/>
            <rFont val="Tahoma"/>
            <family val="2"/>
          </rPr>
          <t>BUDGET SECTION:
INCL. 70% INCREASE FOR MR.</t>
        </r>
      </text>
    </comment>
    <comment ref="A1" authorId="0">
      <text>
        <r>
          <rPr>
            <b/>
            <sz val="8"/>
            <rFont val="Tahoma"/>
            <family val="2"/>
          </rPr>
          <t>BUDGET SECTION:
INCL. 70% INCREASE FOR MR.</t>
        </r>
      </text>
    </comment>
    <comment ref="A1" authorId="0">
      <text>
        <r>
          <rPr>
            <b/>
            <sz val="8"/>
            <rFont val="Tahoma"/>
            <family val="2"/>
          </rPr>
          <t>BUDGET SECTION:
INCLUDING 70% INCREASE FOR MR.</t>
        </r>
      </text>
    </comment>
    <comment ref="J141" authorId="1">
      <text>
        <r>
          <rPr>
            <b/>
            <sz val="8"/>
            <rFont val="Tahoma"/>
            <family val="2"/>
          </rPr>
          <t>PC:</t>
        </r>
        <r>
          <rPr>
            <sz val="8"/>
            <rFont val="Tahoma"/>
            <family val="2"/>
          </rPr>
          <t xml:space="preserve">
letter no 10/449/1001/irri dated 21.3.2009 from  Addl CE Irrigation regarding Rs 80,000 (5 nos. worker including 1 vacant post)</t>
        </r>
      </text>
    </comment>
    <comment ref="K127" authorId="1">
      <text>
        <r>
          <rPr>
            <b/>
            <sz val="8"/>
            <rFont val="Tahoma"/>
            <family val="2"/>
          </rPr>
          <t>PC:</t>
        </r>
        <r>
          <rPr>
            <sz val="8"/>
            <rFont val="Tahoma"/>
            <family val="2"/>
          </rPr>
          <t xml:space="preserve">
transferred to dem 46</t>
        </r>
      </text>
    </comment>
    <comment ref="K131" authorId="1">
      <text>
        <r>
          <rPr>
            <b/>
            <sz val="8"/>
            <rFont val="Tahoma"/>
            <family val="2"/>
          </rPr>
          <t>PC:</t>
        </r>
        <r>
          <rPr>
            <sz val="8"/>
            <rFont val="Tahoma"/>
            <family val="2"/>
          </rPr>
          <t xml:space="preserve">
transferred to dem 46</t>
        </r>
      </text>
    </comment>
    <comment ref="J81" authorId="2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26 nos. regular employee</t>
        </r>
      </text>
    </comment>
    <comment ref="J92" authorId="2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13 nos.employee</t>
        </r>
      </text>
    </comment>
    <comment ref="J99" authorId="2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10 nos. employee</t>
        </r>
      </text>
    </comment>
    <comment ref="J106" authorId="2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23 nos. employee</t>
        </r>
      </text>
    </comment>
    <comment ref="J113" authorId="2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21 nos. employee</t>
        </r>
      </text>
    </comment>
    <comment ref="J82" authorId="2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34 (22+12) nos. M/R worker plus 30 nos.  W/C employee</t>
        </r>
      </text>
    </comment>
    <comment ref="J93" authorId="2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30 nos. M/R worker plus 17 W/C employee</t>
        </r>
      </text>
    </comment>
    <comment ref="J100" authorId="2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23 nos. M/R worker plus 6 nos W/C worker</t>
        </r>
      </text>
    </comment>
    <comment ref="J114" authorId="2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23 nos. M/R worker plus 16 W/C employee</t>
        </r>
      </text>
    </comment>
    <comment ref="J107" authorId="2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37 nos. M/R worker plus 7 nos. W/C employee</t>
        </r>
      </text>
    </comment>
    <comment ref="K81" authorId="2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35 nos. employee</t>
        </r>
      </text>
    </comment>
  </commentList>
</comments>
</file>

<file path=xl/sharedStrings.xml><?xml version="1.0" encoding="utf-8"?>
<sst xmlns="http://schemas.openxmlformats.org/spreadsheetml/2006/main" count="409" uniqueCount="179">
  <si>
    <t>IRRIGATION AND FLOOD CONTROL</t>
  </si>
  <si>
    <t>Minor Irrigation</t>
  </si>
  <si>
    <t>Command Area Development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</si>
  <si>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</si>
  <si>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</si>
  <si>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</si>
  <si>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</si>
  <si>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</si>
  <si>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</si>
  <si>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</si>
  <si>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</si>
  <si>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</si>
  <si>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</si>
  <si>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Surface Water</t>
  </si>
  <si>
    <t>Diversion Schemes</t>
  </si>
  <si>
    <t>Original Works</t>
  </si>
  <si>
    <t>East District</t>
  </si>
  <si>
    <t>60.45.71</t>
  </si>
  <si>
    <t>-</t>
  </si>
  <si>
    <t>60.45.74</t>
  </si>
  <si>
    <t>Head Office Establishment</t>
  </si>
  <si>
    <t>West District</t>
  </si>
  <si>
    <t>60.46.74</t>
  </si>
  <si>
    <t>North District</t>
  </si>
  <si>
    <t>60.47.74</t>
  </si>
  <si>
    <t>South District</t>
  </si>
  <si>
    <t>60.48.74</t>
  </si>
  <si>
    <t>Maintenance and Repairs</t>
  </si>
  <si>
    <t>61.45.27</t>
  </si>
  <si>
    <t>Minor Works</t>
  </si>
  <si>
    <t>61.46.27</t>
  </si>
  <si>
    <t>61.47.27</t>
  </si>
  <si>
    <t>61.48.27</t>
  </si>
  <si>
    <t>General</t>
  </si>
  <si>
    <t>Irrigation Department</t>
  </si>
  <si>
    <t>20.44.01</t>
  </si>
  <si>
    <t>Salaries</t>
  </si>
  <si>
    <t>20.44.02</t>
  </si>
  <si>
    <t>Wages</t>
  </si>
  <si>
    <t>20.44.11</t>
  </si>
  <si>
    <t>Travel Expenses</t>
  </si>
  <si>
    <t>20.44.13</t>
  </si>
  <si>
    <t>Office Expenses</t>
  </si>
  <si>
    <t>20.44.26</t>
  </si>
  <si>
    <t>20.44.51</t>
  </si>
  <si>
    <t>Motor Vehicles</t>
  </si>
  <si>
    <t>20.45.01</t>
  </si>
  <si>
    <t>20.45.11</t>
  </si>
  <si>
    <t>20.45.13</t>
  </si>
  <si>
    <t>20.47.01</t>
  </si>
  <si>
    <t>20.47.02</t>
  </si>
  <si>
    <t>20.47.11</t>
  </si>
  <si>
    <t>20.47.13</t>
  </si>
  <si>
    <t>20.48.01</t>
  </si>
  <si>
    <t>20.48.02</t>
  </si>
  <si>
    <t>20.48.11</t>
  </si>
  <si>
    <t>20.48.13</t>
  </si>
  <si>
    <t>Geyzing Sub-Division</t>
  </si>
  <si>
    <t>20.53.01</t>
  </si>
  <si>
    <t>20.53.02</t>
  </si>
  <si>
    <t>20.53.11</t>
  </si>
  <si>
    <t>20.53.13</t>
  </si>
  <si>
    <t>Other Charges</t>
  </si>
  <si>
    <t>Assistance to Zilla Parishads/District Level Panchayats</t>
  </si>
  <si>
    <t>00.00.31</t>
  </si>
  <si>
    <t>Grants-in-aid</t>
  </si>
  <si>
    <t>Assistance to Gram Panchayats</t>
  </si>
  <si>
    <t>Suspense</t>
  </si>
  <si>
    <t>20.00.43</t>
  </si>
  <si>
    <t>Other Expenditure</t>
  </si>
  <si>
    <t>Census of Minor Irrigation</t>
  </si>
  <si>
    <t>64.00.01</t>
  </si>
  <si>
    <t>64.00.11</t>
  </si>
  <si>
    <t>64.00.13</t>
  </si>
  <si>
    <t>Flood Control and Drainage</t>
  </si>
  <si>
    <t>Flood Control</t>
  </si>
  <si>
    <t>Civil Works</t>
  </si>
  <si>
    <t>Flood Control and River Training</t>
  </si>
  <si>
    <t>60.48.72</t>
  </si>
  <si>
    <t>CAPITAL SECTION</t>
  </si>
  <si>
    <t>Capital Outlay on Minor Irrigation</t>
  </si>
  <si>
    <t>Construction of Buildings</t>
  </si>
  <si>
    <t>Schemes Financed by NABARD</t>
  </si>
  <si>
    <t>Capital Outlay on Flood Control Projects</t>
  </si>
  <si>
    <t>01</t>
  </si>
  <si>
    <t>01.800</t>
  </si>
  <si>
    <t>45</t>
  </si>
  <si>
    <t>00.45.72</t>
  </si>
  <si>
    <t>46</t>
  </si>
  <si>
    <t>00.46.72</t>
  </si>
  <si>
    <t>47</t>
  </si>
  <si>
    <t>00.47.72</t>
  </si>
  <si>
    <t>48</t>
  </si>
  <si>
    <t>00.48.72</t>
  </si>
  <si>
    <t>DEMAND NO. 19</t>
  </si>
  <si>
    <t>20.45.02</t>
  </si>
  <si>
    <t>03</t>
  </si>
  <si>
    <t>Drainage</t>
  </si>
  <si>
    <t>03.103</t>
  </si>
  <si>
    <t>45.00.81</t>
  </si>
  <si>
    <t>Storm Water Drainage at Gangtok (NEC)</t>
  </si>
  <si>
    <t>64.00.75</t>
  </si>
  <si>
    <t>Investigation</t>
  </si>
  <si>
    <t>Survey and Investigation</t>
  </si>
  <si>
    <t>62.00.50</t>
  </si>
  <si>
    <t>60.45.75</t>
  </si>
  <si>
    <t>60.46.75</t>
  </si>
  <si>
    <t>60.48.75</t>
  </si>
  <si>
    <t>Revenue</t>
  </si>
  <si>
    <t>Capital</t>
  </si>
  <si>
    <t>II. Details of the estimates and the heads under which this grant will be accounted for:</t>
  </si>
  <si>
    <t>60.47.75</t>
  </si>
  <si>
    <t>Head Office</t>
  </si>
  <si>
    <t>60.44.50</t>
  </si>
  <si>
    <t>00.45.73</t>
  </si>
  <si>
    <t>00.48.73</t>
  </si>
  <si>
    <t>00.47.73</t>
  </si>
  <si>
    <t>00.46.73</t>
  </si>
  <si>
    <t>45.00.82</t>
  </si>
  <si>
    <t>20.44.50</t>
  </si>
  <si>
    <t>Storm Water Drainage at Gangtok 
(State Share)</t>
  </si>
  <si>
    <t>Schemes Financed by NABARD 
(State Share)</t>
  </si>
  <si>
    <t>C - Economic Services (d) Irrigation and Flood Control</t>
  </si>
  <si>
    <t>2009-10</t>
  </si>
  <si>
    <t>61.44.27</t>
  </si>
  <si>
    <t>20.44.42</t>
  </si>
  <si>
    <t>Construction</t>
  </si>
  <si>
    <t>Accelerated Irrigation Benefit Programme 
(State Share)</t>
  </si>
  <si>
    <t>Accelerated Irrigation Benefit Programme 
(State share)</t>
  </si>
  <si>
    <t>60.45.76</t>
  </si>
  <si>
    <t>60.46.76</t>
  </si>
  <si>
    <t>60.48.76</t>
  </si>
  <si>
    <t>60.47.76</t>
  </si>
  <si>
    <t>60.44.72</t>
  </si>
  <si>
    <t>Anti-erosion/Flood Management Works (ACA)</t>
  </si>
  <si>
    <t>Rationalisation of Minor Irrigation 
Statistics (100% CSS)</t>
  </si>
  <si>
    <t>Capital Outlay on Flood Control 
Projects</t>
  </si>
  <si>
    <t>The above estimate do not include the recoveries shown below which are adjusted in accounts as reduction of expenditure</t>
  </si>
  <si>
    <t>Note:</t>
  </si>
  <si>
    <t>2010-11</t>
  </si>
  <si>
    <t>(d) Capital Account of Irrigation and Flood Control</t>
  </si>
  <si>
    <t>Direction and Administration</t>
  </si>
  <si>
    <t>Advertisement and Publicity</t>
  </si>
  <si>
    <t>C-Capital Account of Economic Services</t>
  </si>
  <si>
    <t>60.45.77</t>
  </si>
  <si>
    <t>60.45.78</t>
  </si>
  <si>
    <t>60.45.79</t>
  </si>
  <si>
    <t>Anti-erosion/Flood Management Works (State Share)</t>
  </si>
  <si>
    <t>Development of Water Bodies (ACA)</t>
  </si>
  <si>
    <t>60.46.77</t>
  </si>
  <si>
    <t>60.46.78</t>
  </si>
  <si>
    <t>60.46.79</t>
  </si>
  <si>
    <t>60.47.77</t>
  </si>
  <si>
    <t>60.47.78</t>
  </si>
  <si>
    <t>60.47.79</t>
  </si>
  <si>
    <t>60.48.77</t>
  </si>
  <si>
    <t>60.48.78</t>
  </si>
  <si>
    <t>60.48.79</t>
  </si>
  <si>
    <t>Protective Work of Aapdara Area, Lower Marchak</t>
  </si>
  <si>
    <t>45.00.83</t>
  </si>
  <si>
    <t>45.00.84</t>
  </si>
  <si>
    <t>River Training Work along Rani Khola below Adampool, East Sikkim (NEC)</t>
  </si>
  <si>
    <t>Development of Water Bodies 
(State Share)</t>
  </si>
  <si>
    <t>Construction of Drainage at Kopibari, 
Syari</t>
  </si>
  <si>
    <t>Jhora Training Work/River Training Work at Sinotar, Temi Constituency Phase I (NEC)</t>
  </si>
  <si>
    <t>2011-12</t>
  </si>
  <si>
    <t>I. Estimate of the amount required in the year ending 31st March, 2012 to defray the charges  in respect of Irrigation &amp; Flood Control</t>
  </si>
  <si>
    <t>60.45.80</t>
  </si>
  <si>
    <t>Water Sector Management(  Grant under 13th Finance Commission)</t>
  </si>
  <si>
    <t>Integrated Development of Agriculture through irrigation facilities</t>
  </si>
  <si>
    <t>00.45.71</t>
  </si>
  <si>
    <t>00.45.70</t>
  </si>
  <si>
    <t>Command Area Development and Water Management (Central Share)</t>
  </si>
  <si>
    <t>Command Area Development and Water Management (State Share)</t>
  </si>
  <si>
    <t>Accelerated Irrigation Benefit Programme (ACA)</t>
  </si>
  <si>
    <t>Land Acquisition</t>
  </si>
  <si>
    <t>Lumpsum Provision for Revision of Pay</t>
  </si>
  <si>
    <t>(In Thousands of Rupees)</t>
  </si>
  <si>
    <t>Provision under NEC,NLCPR and Centrally Sponsored Schemes consist of Central Share only.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</si>
</sst>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00#"/>
    <numFmt numFmtId="179" formatCode="0#"/>
    <numFmt numFmtId="180" formatCode="##"/>
    <numFmt numFmtId="181" formatCode="00000#"/>
    <numFmt numFmtId="182" formatCode="00.00#"/>
    <numFmt numFmtId="183" formatCode="00.###"/>
    <numFmt numFmtId="184" formatCode="00.000"/>
    <numFmt numFmtId="185" formatCode="_-* #,##0.00\ _k_r_-;\-* #,##0.00\ _k_r_-;_-* &quot;-&quot;??\ _k_r_-;_-@_-"/>
    <numFmt numFmtId="186" formatCode="_(* #,##0.0_);_(* \(#,##0.0\);_(* &quot;-&quot;??_);_(@_)"/>
    <numFmt numFmtId="187" formatCode="_(* #,##0_);_(* \(#,##0\);_(* &quot;-&quot;??_);_(@_)"/>
  </numFmts>
  <fonts count="28">
    <font>
      <sz val="10"/>
      <name val="Arial"/>
      <family val="0"/>
    </font>
    <font>
      <u val="single"/>
      <sz val="10"/>
      <color indexed="36"/>
      <name val="Courier"/>
      <family val="3"/>
    </font>
    <font>
      <u val="single"/>
      <sz val="10"/>
      <color indexed="12"/>
      <name val="Courier"/>
      <family val="3"/>
    </font>
    <font>
      <sz val="10"/>
      <name val="Courier"/>
      <family val="3"/>
    </font>
    <font>
      <b/>
      <sz val="8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5" fillId="0" borderId="0" xfId="58" applyFont="1" applyFill="1" applyAlignment="1">
      <alignment horizontal="right" vertical="top" wrapText="1"/>
      <protection/>
    </xf>
    <xf numFmtId="0" fontId="5" fillId="0" borderId="0" xfId="58" applyFont="1" applyFill="1" applyAlignment="1">
      <alignment vertical="top" wrapText="1"/>
      <protection/>
    </xf>
    <xf numFmtId="0" fontId="5" fillId="0" borderId="0" xfId="58" applyFont="1" applyFill="1">
      <alignment/>
      <protection/>
    </xf>
    <xf numFmtId="0" fontId="6" fillId="0" borderId="0" xfId="58" applyFont="1" applyFill="1" applyAlignment="1" applyProtection="1">
      <alignment horizontal="center"/>
      <protection/>
    </xf>
    <xf numFmtId="0" fontId="6" fillId="0" borderId="0" xfId="58" applyFont="1" applyFill="1" applyAlignment="1" applyProtection="1">
      <alignment horizontal="left"/>
      <protection/>
    </xf>
    <xf numFmtId="0" fontId="6" fillId="0" borderId="0" xfId="58" applyFont="1" applyFill="1">
      <alignment/>
      <protection/>
    </xf>
    <xf numFmtId="0" fontId="5" fillId="0" borderId="0" xfId="58" applyFont="1" applyFill="1" applyAlignment="1" applyProtection="1">
      <alignment horizontal="center"/>
      <protection/>
    </xf>
    <xf numFmtId="0" fontId="5" fillId="0" borderId="0" xfId="58" applyFont="1" applyFill="1" applyAlignment="1" applyProtection="1">
      <alignment horizontal="left"/>
      <protection/>
    </xf>
    <xf numFmtId="0" fontId="5" fillId="0" borderId="10" xfId="59" applyFont="1" applyFill="1" applyBorder="1">
      <alignment/>
      <protection/>
    </xf>
    <xf numFmtId="0" fontId="5" fillId="0" borderId="11" xfId="60" applyFont="1" applyFill="1" applyBorder="1" applyAlignment="1" applyProtection="1">
      <alignment horizontal="right" vertical="top" wrapText="1"/>
      <protection/>
    </xf>
    <xf numFmtId="0" fontId="5" fillId="0" borderId="0" xfId="59" applyFont="1" applyFill="1" applyBorder="1" applyProtection="1">
      <alignment/>
      <protection/>
    </xf>
    <xf numFmtId="0" fontId="5" fillId="0" borderId="0" xfId="60" applyFont="1" applyFill="1" applyProtection="1">
      <alignment/>
      <protection/>
    </xf>
    <xf numFmtId="0" fontId="5" fillId="0" borderId="0" xfId="60" applyFont="1" applyFill="1" applyBorder="1" applyAlignment="1" applyProtection="1">
      <alignment horizontal="right" vertical="top" wrapText="1"/>
      <protection/>
    </xf>
    <xf numFmtId="0" fontId="5" fillId="0" borderId="0" xfId="59" applyFont="1" applyFill="1" applyAlignment="1" applyProtection="1">
      <alignment horizontal="left"/>
      <protection/>
    </xf>
    <xf numFmtId="0" fontId="5" fillId="0" borderId="10" xfId="60" applyFont="1" applyFill="1" applyBorder="1" applyAlignment="1" applyProtection="1">
      <alignment horizontal="right" vertical="top" wrapText="1"/>
      <protection/>
    </xf>
    <xf numFmtId="0" fontId="5" fillId="0" borderId="10" xfId="59" applyFont="1" applyFill="1" applyBorder="1" applyProtection="1">
      <alignment/>
      <protection/>
    </xf>
    <xf numFmtId="0" fontId="5" fillId="0" borderId="0" xfId="58" applyFont="1" applyFill="1" applyBorder="1" applyAlignment="1" applyProtection="1">
      <alignment horizontal="left" vertical="top" wrapText="1"/>
      <protection/>
    </xf>
    <xf numFmtId="179" fontId="5" fillId="0" borderId="0" xfId="58" applyNumberFormat="1" applyFont="1" applyFill="1" applyAlignment="1">
      <alignment horizontal="right" vertical="top" wrapText="1"/>
      <protection/>
    </xf>
    <xf numFmtId="0" fontId="5" fillId="0" borderId="0" xfId="58" applyFont="1" applyFill="1" applyBorder="1" applyAlignment="1">
      <alignment horizontal="right" vertical="top" wrapText="1"/>
      <protection/>
    </xf>
    <xf numFmtId="0" fontId="6" fillId="0" borderId="0" xfId="58" applyFont="1" applyFill="1" applyBorder="1" applyAlignment="1" applyProtection="1">
      <alignment horizontal="left" vertical="top" wrapText="1"/>
      <protection/>
    </xf>
    <xf numFmtId="0" fontId="6" fillId="0" borderId="0" xfId="58" applyFont="1" applyFill="1" applyAlignment="1">
      <alignment horizontal="right" vertical="top" wrapText="1"/>
      <protection/>
    </xf>
    <xf numFmtId="0" fontId="5" fillId="0" borderId="0" xfId="58" applyFont="1" applyFill="1" applyBorder="1" applyAlignment="1">
      <alignment vertical="top" wrapText="1"/>
      <protection/>
    </xf>
    <xf numFmtId="0" fontId="5" fillId="0" borderId="0" xfId="58" applyFont="1" applyFill="1" applyAlignment="1">
      <alignment/>
      <protection/>
    </xf>
    <xf numFmtId="49" fontId="6" fillId="0" borderId="0" xfId="58" applyNumberFormat="1" applyFont="1" applyFill="1" applyBorder="1" applyAlignment="1">
      <alignment horizontal="right" vertical="top" wrapText="1"/>
      <protection/>
    </xf>
    <xf numFmtId="0" fontId="5" fillId="0" borderId="0" xfId="58" applyFont="1" applyFill="1" applyBorder="1" applyAlignment="1" applyProtection="1">
      <alignment horizontal="left"/>
      <protection/>
    </xf>
    <xf numFmtId="49" fontId="5" fillId="0" borderId="0" xfId="58" applyNumberFormat="1" applyFont="1" applyFill="1" applyBorder="1" applyAlignment="1">
      <alignment horizontal="right" vertical="top" wrapText="1"/>
      <protection/>
    </xf>
    <xf numFmtId="181" fontId="5" fillId="0" borderId="0" xfId="58" applyNumberFormat="1" applyFont="1" applyFill="1" applyBorder="1" applyAlignment="1">
      <alignment horizontal="right" vertical="top" wrapText="1"/>
      <protection/>
    </xf>
    <xf numFmtId="179" fontId="5" fillId="0" borderId="0" xfId="58" applyNumberFormat="1" applyFont="1" applyFill="1" applyBorder="1" applyAlignment="1">
      <alignment horizontal="right" vertical="top" wrapText="1"/>
      <protection/>
    </xf>
    <xf numFmtId="183" fontId="6" fillId="0" borderId="0" xfId="58" applyNumberFormat="1" applyFont="1" applyFill="1" applyBorder="1" applyAlignment="1">
      <alignment horizontal="right" vertical="top" wrapText="1"/>
      <protection/>
    </xf>
    <xf numFmtId="0" fontId="6" fillId="0" borderId="0" xfId="58" applyFont="1" applyFill="1" applyBorder="1" applyAlignment="1">
      <alignment horizontal="right" vertical="top" wrapText="1"/>
      <protection/>
    </xf>
    <xf numFmtId="180" fontId="5" fillId="0" borderId="0" xfId="58" applyNumberFormat="1" applyFont="1" applyFill="1" applyBorder="1" applyAlignment="1">
      <alignment horizontal="right" vertical="top" wrapText="1"/>
      <protection/>
    </xf>
    <xf numFmtId="49" fontId="5" fillId="0" borderId="0" xfId="58" applyNumberFormat="1" applyFont="1" applyFill="1" applyBorder="1" applyAlignment="1">
      <alignment horizontal="right" vertical="top"/>
      <protection/>
    </xf>
    <xf numFmtId="0" fontId="5" fillId="0" borderId="0" xfId="58" applyFont="1" applyFill="1" applyBorder="1" applyAlignment="1" applyProtection="1">
      <alignment horizontal="left" vertical="top"/>
      <protection/>
    </xf>
    <xf numFmtId="0" fontId="6" fillId="0" borderId="0" xfId="58" applyFont="1" applyFill="1" applyAlignment="1" applyProtection="1">
      <alignment/>
      <protection/>
    </xf>
    <xf numFmtId="0" fontId="5" fillId="0" borderId="0" xfId="58" applyFont="1" applyFill="1" applyAlignment="1" applyProtection="1">
      <alignment/>
      <protection/>
    </xf>
    <xf numFmtId="0" fontId="5" fillId="0" borderId="11" xfId="60" applyFont="1" applyFill="1" applyBorder="1" applyAlignment="1" applyProtection="1">
      <alignment vertical="top" wrapText="1"/>
      <protection/>
    </xf>
    <xf numFmtId="0" fontId="5" fillId="0" borderId="0" xfId="60" applyFont="1" applyFill="1" applyBorder="1" applyAlignment="1" applyProtection="1">
      <alignment vertical="top" wrapText="1"/>
      <protection/>
    </xf>
    <xf numFmtId="0" fontId="5" fillId="0" borderId="10" xfId="60" applyFont="1" applyFill="1" applyBorder="1" applyAlignment="1" applyProtection="1">
      <alignment vertical="top" wrapText="1"/>
      <protection/>
    </xf>
    <xf numFmtId="0" fontId="5" fillId="0" borderId="0" xfId="58" applyFont="1" applyFill="1" applyBorder="1" applyAlignment="1" applyProtection="1">
      <alignment vertical="top" wrapText="1"/>
      <protection/>
    </xf>
    <xf numFmtId="0" fontId="5" fillId="0" borderId="0" xfId="58" applyFont="1" applyFill="1" applyBorder="1" applyAlignment="1">
      <alignment vertical="top"/>
      <protection/>
    </xf>
    <xf numFmtId="0" fontId="6" fillId="0" borderId="0" xfId="58" applyFont="1" applyFill="1" applyAlignment="1" applyProtection="1">
      <alignment horizontal="right"/>
      <protection/>
    </xf>
    <xf numFmtId="184" fontId="6" fillId="0" borderId="0" xfId="58" applyNumberFormat="1" applyFont="1" applyFill="1" applyBorder="1" applyAlignment="1">
      <alignment horizontal="right" vertical="top" wrapText="1"/>
      <protection/>
    </xf>
    <xf numFmtId="182" fontId="6" fillId="0" borderId="0" xfId="58" applyNumberFormat="1" applyFont="1" applyFill="1" applyBorder="1" applyAlignment="1">
      <alignment horizontal="right" vertical="top" wrapText="1"/>
      <protection/>
    </xf>
    <xf numFmtId="178" fontId="6" fillId="0" borderId="0" xfId="58" applyNumberFormat="1" applyFont="1" applyFill="1" applyBorder="1" applyAlignment="1">
      <alignment horizontal="right" vertical="top" wrapText="1"/>
      <protection/>
    </xf>
    <xf numFmtId="0" fontId="5" fillId="0" borderId="0" xfId="58" applyNumberFormat="1" applyFont="1" applyFill="1" applyBorder="1" applyAlignment="1">
      <alignment horizontal="right" vertical="top" wrapText="1"/>
      <protection/>
    </xf>
    <xf numFmtId="182" fontId="6" fillId="0" borderId="0" xfId="58" applyNumberFormat="1" applyFont="1" applyFill="1" applyAlignment="1">
      <alignment horizontal="right" vertical="top" wrapText="1"/>
      <protection/>
    </xf>
    <xf numFmtId="0" fontId="5" fillId="0" borderId="12" xfId="58" applyFont="1" applyFill="1" applyBorder="1" applyAlignment="1">
      <alignment horizontal="right" vertical="top" wrapText="1"/>
      <protection/>
    </xf>
    <xf numFmtId="0" fontId="6" fillId="0" borderId="12" xfId="58" applyFont="1" applyFill="1" applyBorder="1" applyAlignment="1" applyProtection="1">
      <alignment horizontal="left" vertical="top" wrapText="1"/>
      <protection/>
    </xf>
    <xf numFmtId="0" fontId="5" fillId="0" borderId="12" xfId="58" applyFont="1" applyFill="1" applyBorder="1" applyAlignment="1">
      <alignment vertical="top" wrapText="1"/>
      <protection/>
    </xf>
    <xf numFmtId="0" fontId="5" fillId="0" borderId="10" xfId="58" applyFont="1" applyFill="1" applyBorder="1" applyAlignment="1">
      <alignment vertical="top" wrapText="1"/>
      <protection/>
    </xf>
    <xf numFmtId="181" fontId="5" fillId="0" borderId="10" xfId="58" applyNumberFormat="1" applyFont="1" applyFill="1" applyBorder="1" applyAlignment="1">
      <alignment horizontal="right" vertical="top" wrapText="1"/>
      <protection/>
    </xf>
    <xf numFmtId="0" fontId="5" fillId="0" borderId="10" xfId="58" applyFont="1" applyFill="1" applyBorder="1" applyAlignment="1" applyProtection="1">
      <alignment horizontal="left" vertical="top" wrapText="1"/>
      <protection/>
    </xf>
    <xf numFmtId="179" fontId="5" fillId="0" borderId="10" xfId="58" applyNumberFormat="1" applyFont="1" applyFill="1" applyBorder="1" applyAlignment="1">
      <alignment horizontal="right" vertical="top" wrapText="1"/>
      <protection/>
    </xf>
    <xf numFmtId="0" fontId="5" fillId="0" borderId="0" xfId="42" applyNumberFormat="1" applyFont="1" applyFill="1" applyBorder="1" applyAlignment="1">
      <alignment horizontal="right"/>
    </xf>
    <xf numFmtId="0" fontId="5" fillId="0" borderId="0" xfId="58" applyNumberFormat="1" applyFont="1" applyFill="1" applyBorder="1" applyAlignment="1" applyProtection="1">
      <alignment horizontal="right"/>
      <protection/>
    </xf>
    <xf numFmtId="0" fontId="5" fillId="0" borderId="0" xfId="58" applyNumberFormat="1" applyFont="1" applyFill="1" applyAlignment="1">
      <alignment horizontal="right"/>
      <protection/>
    </xf>
    <xf numFmtId="0" fontId="6" fillId="0" borderId="0" xfId="58" applyNumberFormat="1" applyFont="1" applyFill="1" applyAlignment="1">
      <alignment horizontal="center"/>
      <protection/>
    </xf>
    <xf numFmtId="0" fontId="5" fillId="0" borderId="0" xfId="58" applyNumberFormat="1" applyFont="1" applyFill="1">
      <alignment/>
      <protection/>
    </xf>
    <xf numFmtId="0" fontId="6" fillId="0" borderId="0" xfId="58" applyNumberFormat="1" applyFont="1" applyFill="1" applyAlignment="1" applyProtection="1">
      <alignment horizontal="left"/>
      <protection/>
    </xf>
    <xf numFmtId="0" fontId="5" fillId="0" borderId="0" xfId="58" applyNumberFormat="1" applyFont="1" applyFill="1" applyAlignment="1" applyProtection="1">
      <alignment horizontal="center"/>
      <protection/>
    </xf>
    <xf numFmtId="0" fontId="6" fillId="0" borderId="0" xfId="58" applyNumberFormat="1" applyFont="1" applyFill="1" applyBorder="1">
      <alignment/>
      <protection/>
    </xf>
    <xf numFmtId="0" fontId="6" fillId="0" borderId="0" xfId="57" applyNumberFormat="1" applyFont="1" applyFill="1" applyBorder="1" applyAlignment="1" applyProtection="1">
      <alignment horizontal="center"/>
      <protection/>
    </xf>
    <xf numFmtId="0" fontId="6" fillId="0" borderId="0" xfId="58" applyNumberFormat="1" applyFont="1" applyFill="1" applyBorder="1" applyAlignment="1" applyProtection="1">
      <alignment horizontal="right"/>
      <protection/>
    </xf>
    <xf numFmtId="0" fontId="6" fillId="0" borderId="0" xfId="58" applyNumberFormat="1" applyFont="1" applyFill="1" applyBorder="1" applyAlignment="1" applyProtection="1">
      <alignment horizontal="center"/>
      <protection/>
    </xf>
    <xf numFmtId="0" fontId="5" fillId="0" borderId="10" xfId="59" applyNumberFormat="1" applyFont="1" applyFill="1" applyBorder="1">
      <alignment/>
      <protection/>
    </xf>
    <xf numFmtId="0" fontId="5" fillId="0" borderId="10" xfId="59" applyNumberFormat="1" applyFont="1" applyFill="1" applyBorder="1" applyAlignment="1" applyProtection="1">
      <alignment horizontal="left"/>
      <protection/>
    </xf>
    <xf numFmtId="0" fontId="7" fillId="0" borderId="10" xfId="59" applyNumberFormat="1" applyFont="1" applyFill="1" applyBorder="1" applyAlignment="1" applyProtection="1">
      <alignment horizontal="left"/>
      <protection/>
    </xf>
    <xf numFmtId="0" fontId="7" fillId="0" borderId="10" xfId="59" applyNumberFormat="1" applyFont="1" applyFill="1" applyBorder="1">
      <alignment/>
      <protection/>
    </xf>
    <xf numFmtId="0" fontId="5" fillId="0" borderId="10" xfId="59" applyNumberFormat="1" applyFont="1" applyFill="1" applyBorder="1" applyAlignment="1" applyProtection="1">
      <alignment horizontal="right"/>
      <protection/>
    </xf>
    <xf numFmtId="0" fontId="5" fillId="0" borderId="0" xfId="59" applyNumberFormat="1" applyFont="1" applyFill="1" applyBorder="1" applyAlignment="1" applyProtection="1">
      <alignment horizontal="right"/>
      <protection/>
    </xf>
    <xf numFmtId="0" fontId="5" fillId="0" borderId="0" xfId="58" applyNumberFormat="1" applyFont="1" applyFill="1" applyAlignment="1" applyProtection="1">
      <alignment horizontal="right"/>
      <protection/>
    </xf>
    <xf numFmtId="0" fontId="5" fillId="0" borderId="0" xfId="58" applyNumberFormat="1" applyFont="1" applyFill="1" applyBorder="1" applyAlignment="1">
      <alignment horizontal="right"/>
      <protection/>
    </xf>
    <xf numFmtId="0" fontId="5" fillId="0" borderId="0" xfId="42" applyNumberFormat="1" applyFont="1" applyFill="1" applyBorder="1" applyAlignment="1" applyProtection="1">
      <alignment horizontal="right" wrapText="1"/>
      <protection/>
    </xf>
    <xf numFmtId="0" fontId="5" fillId="0" borderId="0" xfId="42" applyNumberFormat="1" applyFont="1" applyFill="1" applyBorder="1" applyAlignment="1">
      <alignment horizontal="right" wrapText="1"/>
    </xf>
    <xf numFmtId="0" fontId="5" fillId="0" borderId="12" xfId="42" applyNumberFormat="1" applyFont="1" applyFill="1" applyBorder="1" applyAlignment="1" applyProtection="1">
      <alignment horizontal="right" wrapText="1"/>
      <protection/>
    </xf>
    <xf numFmtId="185" fontId="5" fillId="0" borderId="0" xfId="42" applyNumberFormat="1" applyFont="1" applyFill="1" applyBorder="1" applyAlignment="1">
      <alignment horizontal="right" wrapText="1"/>
    </xf>
    <xf numFmtId="0" fontId="5" fillId="0" borderId="0" xfId="60" applyFont="1" applyFill="1" applyBorder="1" applyAlignment="1" applyProtection="1">
      <alignment horizontal="left" vertical="top" wrapText="1"/>
      <protection/>
    </xf>
    <xf numFmtId="43" fontId="5" fillId="0" borderId="12" xfId="42" applyFont="1" applyFill="1" applyBorder="1" applyAlignment="1" applyProtection="1">
      <alignment horizontal="right" wrapText="1"/>
      <protection/>
    </xf>
    <xf numFmtId="43" fontId="5" fillId="0" borderId="0" xfId="42" applyFont="1" applyFill="1" applyBorder="1" applyAlignment="1" applyProtection="1">
      <alignment horizontal="right" wrapText="1"/>
      <protection/>
    </xf>
    <xf numFmtId="0" fontId="5" fillId="0" borderId="10" xfId="58" applyFont="1" applyFill="1" applyBorder="1" applyAlignment="1">
      <alignment horizontal="right" vertical="top" wrapText="1"/>
      <protection/>
    </xf>
    <xf numFmtId="0" fontId="5" fillId="0" borderId="10" xfId="58" applyFont="1" applyFill="1" applyBorder="1">
      <alignment/>
      <protection/>
    </xf>
    <xf numFmtId="0" fontId="5" fillId="0" borderId="10" xfId="58" applyNumberFormat="1" applyFont="1" applyFill="1" applyBorder="1">
      <alignment/>
      <protection/>
    </xf>
    <xf numFmtId="0" fontId="5" fillId="0" borderId="10" xfId="58" applyFont="1" applyFill="1" applyBorder="1" applyAlignment="1">
      <alignment vertical="top"/>
      <protection/>
    </xf>
    <xf numFmtId="0" fontId="6" fillId="0" borderId="0" xfId="58" applyNumberFormat="1" applyFont="1" applyFill="1" applyAlignment="1" applyProtection="1">
      <alignment horizontal="center"/>
      <protection/>
    </xf>
    <xf numFmtId="43" fontId="5" fillId="0" borderId="0" xfId="42" applyFont="1" applyFill="1" applyAlignment="1" applyProtection="1">
      <alignment horizontal="right" wrapText="1"/>
      <protection/>
    </xf>
    <xf numFmtId="43" fontId="5" fillId="0" borderId="0" xfId="42" applyFont="1" applyFill="1" applyAlignment="1">
      <alignment horizontal="right" wrapText="1"/>
    </xf>
    <xf numFmtId="43" fontId="5" fillId="0" borderId="0" xfId="42" applyFont="1" applyFill="1" applyBorder="1" applyAlignment="1">
      <alignment horizontal="right" wrapText="1"/>
    </xf>
    <xf numFmtId="43" fontId="5" fillId="0" borderId="10" xfId="42" applyFont="1" applyFill="1" applyBorder="1" applyAlignment="1" applyProtection="1">
      <alignment horizontal="right" wrapText="1"/>
      <protection/>
    </xf>
    <xf numFmtId="43" fontId="5" fillId="0" borderId="10" xfId="42" applyFont="1" applyFill="1" applyBorder="1" applyAlignment="1">
      <alignment horizontal="right" wrapText="1"/>
    </xf>
    <xf numFmtId="43" fontId="5" fillId="0" borderId="12" xfId="42" applyFont="1" applyFill="1" applyBorder="1" applyAlignment="1">
      <alignment horizontal="right" wrapText="1"/>
    </xf>
    <xf numFmtId="0" fontId="5" fillId="0" borderId="0" xfId="42" applyNumberFormat="1" applyFont="1" applyFill="1" applyAlignment="1" applyProtection="1">
      <alignment horizontal="right" wrapText="1"/>
      <protection/>
    </xf>
    <xf numFmtId="0" fontId="5" fillId="0" borderId="10" xfId="42" applyNumberFormat="1" applyFont="1" applyFill="1" applyBorder="1" applyAlignment="1" applyProtection="1">
      <alignment horizontal="right" wrapText="1"/>
      <protection/>
    </xf>
    <xf numFmtId="0" fontId="5" fillId="0" borderId="12" xfId="42" applyNumberFormat="1" applyFont="1" applyFill="1" applyBorder="1" applyAlignment="1">
      <alignment horizontal="right" wrapText="1"/>
    </xf>
    <xf numFmtId="0" fontId="5" fillId="0" borderId="0" xfId="58" applyNumberFormat="1" applyFont="1" applyFill="1" applyBorder="1" applyAlignment="1" applyProtection="1">
      <alignment horizontal="right" wrapText="1"/>
      <protection/>
    </xf>
    <xf numFmtId="0" fontId="5" fillId="0" borderId="12" xfId="58" applyNumberFormat="1" applyFont="1" applyFill="1" applyBorder="1" applyAlignment="1">
      <alignment horizontal="right" wrapText="1"/>
      <protection/>
    </xf>
    <xf numFmtId="0" fontId="5" fillId="0" borderId="12" xfId="58" applyNumberFormat="1" applyFont="1" applyFill="1" applyBorder="1" applyAlignment="1" applyProtection="1">
      <alignment horizontal="right" wrapText="1"/>
      <protection/>
    </xf>
    <xf numFmtId="49" fontId="5" fillId="0" borderId="10" xfId="58" applyNumberFormat="1" applyFont="1" applyFill="1" applyBorder="1" applyAlignment="1">
      <alignment horizontal="right" vertical="top" wrapText="1"/>
      <protection/>
    </xf>
    <xf numFmtId="0" fontId="8" fillId="0" borderId="10" xfId="59" applyNumberFormat="1" applyFont="1" applyFill="1" applyBorder="1" applyAlignment="1" applyProtection="1">
      <alignment horizontal="right"/>
      <protection/>
    </xf>
    <xf numFmtId="0" fontId="5" fillId="0" borderId="11" xfId="58" applyFont="1" applyFill="1" applyBorder="1" applyAlignment="1">
      <alignment vertical="top" wrapText="1"/>
      <protection/>
    </xf>
    <xf numFmtId="181" fontId="5" fillId="0" borderId="11" xfId="58" applyNumberFormat="1" applyFont="1" applyFill="1" applyBorder="1" applyAlignment="1">
      <alignment horizontal="right" vertical="top" wrapText="1"/>
      <protection/>
    </xf>
    <xf numFmtId="0" fontId="5" fillId="0" borderId="11" xfId="58" applyFont="1" applyFill="1" applyBorder="1" applyAlignment="1" applyProtection="1">
      <alignment horizontal="left" vertical="top" wrapText="1"/>
      <protection/>
    </xf>
    <xf numFmtId="43" fontId="5" fillId="0" borderId="11" xfId="42" applyFont="1" applyFill="1" applyBorder="1" applyAlignment="1" applyProtection="1">
      <alignment horizontal="right" wrapText="1"/>
      <protection/>
    </xf>
    <xf numFmtId="180" fontId="5" fillId="0" borderId="11" xfId="58" applyNumberFormat="1" applyFont="1" applyFill="1" applyBorder="1" applyAlignment="1">
      <alignment horizontal="right" vertical="top" wrapText="1"/>
      <protection/>
    </xf>
    <xf numFmtId="0" fontId="5" fillId="0" borderId="11" xfId="42" applyNumberFormat="1" applyFont="1" applyFill="1" applyBorder="1" applyAlignment="1" applyProtection="1">
      <alignment horizontal="right" wrapText="1"/>
      <protection/>
    </xf>
    <xf numFmtId="0" fontId="5" fillId="0" borderId="10" xfId="58" applyFont="1" applyFill="1" applyBorder="1" applyAlignment="1" applyProtection="1">
      <alignment vertical="top" wrapText="1"/>
      <protection/>
    </xf>
    <xf numFmtId="0" fontId="5" fillId="0" borderId="12" xfId="58" applyFont="1" applyFill="1" applyBorder="1" applyAlignment="1" applyProtection="1">
      <alignment vertical="top" wrapText="1"/>
      <protection/>
    </xf>
    <xf numFmtId="0" fontId="6" fillId="0" borderId="12" xfId="58" applyFont="1" applyFill="1" applyBorder="1" applyAlignment="1">
      <alignment horizontal="right" vertical="top" wrapText="1"/>
      <protection/>
    </xf>
    <xf numFmtId="183" fontId="5" fillId="0" borderId="0" xfId="58" applyNumberFormat="1" applyFont="1" applyFill="1" applyBorder="1" applyAlignment="1">
      <alignment horizontal="right" vertical="top" wrapText="1"/>
      <protection/>
    </xf>
    <xf numFmtId="0" fontId="5" fillId="0" borderId="12" xfId="58" applyNumberFormat="1" applyFont="1" applyFill="1" applyBorder="1" applyAlignment="1">
      <alignment horizontal="right"/>
      <protection/>
    </xf>
    <xf numFmtId="184" fontId="6" fillId="0" borderId="10" xfId="58" applyNumberFormat="1" applyFont="1" applyFill="1" applyBorder="1" applyAlignment="1">
      <alignment horizontal="right" vertical="top" wrapText="1"/>
      <protection/>
    </xf>
    <xf numFmtId="0" fontId="6" fillId="0" borderId="10" xfId="58" applyFont="1" applyFill="1" applyBorder="1" applyAlignment="1" applyProtection="1">
      <alignment horizontal="left" vertical="top" wrapText="1"/>
      <protection/>
    </xf>
    <xf numFmtId="0" fontId="5" fillId="0" borderId="10" xfId="58" applyNumberFormat="1" applyFont="1" applyFill="1" applyBorder="1" applyAlignment="1">
      <alignment horizontal="right"/>
      <protection/>
    </xf>
    <xf numFmtId="0" fontId="6" fillId="0" borderId="10" xfId="58" applyFont="1" applyFill="1" applyBorder="1" applyAlignment="1">
      <alignment horizontal="right" vertical="top" wrapText="1"/>
      <protection/>
    </xf>
    <xf numFmtId="0" fontId="5" fillId="0" borderId="0" xfId="58" applyNumberFormat="1" applyFont="1" applyFill="1" applyAlignment="1">
      <alignment horizontal="right" wrapText="1"/>
      <protection/>
    </xf>
    <xf numFmtId="0" fontId="5" fillId="0" borderId="0" xfId="58" applyNumberFormat="1" applyFont="1" applyFill="1" applyAlignment="1" applyProtection="1">
      <alignment horizontal="right" wrapText="1"/>
      <protection/>
    </xf>
    <xf numFmtId="0" fontId="5" fillId="0" borderId="0" xfId="42" applyNumberFormat="1" applyFont="1" applyFill="1" applyAlignment="1">
      <alignment horizontal="right" wrapText="1"/>
    </xf>
    <xf numFmtId="0" fontId="5" fillId="0" borderId="10" xfId="58" applyNumberFormat="1" applyFont="1" applyFill="1" applyBorder="1" applyAlignment="1" applyProtection="1">
      <alignment horizontal="right" wrapText="1"/>
      <protection/>
    </xf>
    <xf numFmtId="0" fontId="5" fillId="0" borderId="10" xfId="58" applyNumberFormat="1" applyFont="1" applyFill="1" applyBorder="1" applyAlignment="1">
      <alignment horizontal="right" wrapText="1"/>
      <protection/>
    </xf>
    <xf numFmtId="0" fontId="5" fillId="0" borderId="10" xfId="42" applyNumberFormat="1" applyFont="1" applyFill="1" applyBorder="1" applyAlignment="1">
      <alignment horizontal="right" wrapText="1"/>
    </xf>
    <xf numFmtId="0" fontId="5" fillId="0" borderId="0" xfId="58" applyNumberFormat="1" applyFont="1" applyFill="1" applyBorder="1" applyAlignment="1">
      <alignment horizontal="right" wrapText="1"/>
      <protection/>
    </xf>
    <xf numFmtId="0" fontId="5" fillId="0" borderId="11" xfId="42" applyNumberFormat="1" applyFont="1" applyFill="1" applyBorder="1" applyAlignment="1">
      <alignment horizontal="right" wrapText="1"/>
    </xf>
    <xf numFmtId="0" fontId="5" fillId="0" borderId="11" xfId="60" applyFont="1" applyFill="1" applyBorder="1" applyAlignment="1" applyProtection="1">
      <alignment vertical="top"/>
      <protection/>
    </xf>
    <xf numFmtId="0" fontId="6" fillId="0" borderId="0" xfId="58" applyFont="1" applyFill="1" applyAlignment="1" applyProtection="1">
      <alignment horizontal="center"/>
      <protection/>
    </xf>
    <xf numFmtId="0" fontId="5" fillId="0" borderId="0" xfId="59" applyNumberFormat="1" applyFont="1" applyFill="1" applyAlignment="1" applyProtection="1">
      <alignment horizontal="center"/>
      <protection/>
    </xf>
    <xf numFmtId="0" fontId="5" fillId="0" borderId="0" xfId="59" applyNumberFormat="1" applyFont="1" applyFill="1" applyBorder="1" applyAlignment="1" applyProtection="1">
      <alignment horizontal="center"/>
      <protection/>
    </xf>
    <xf numFmtId="0" fontId="5" fillId="0" borderId="11" xfId="59" applyNumberFormat="1" applyFont="1" applyFill="1" applyBorder="1" applyAlignment="1" applyProtection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DGET FOR  03-04" xfId="57"/>
    <cellStyle name="Normal_budget for 03-04" xfId="58"/>
    <cellStyle name="Normal_BUDGET-2000" xfId="59"/>
    <cellStyle name="Normal_budgetDocNIC02-0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m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em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em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  <sheetName val="dem31"/>
      <sheetName val="dem381"/>
      <sheetName val="dem38"/>
      <sheetName val="dem41"/>
      <sheetName val="dem1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MAND14 (2)"/>
      <sheetName val="DEMAND34 (2)"/>
      <sheetName val="Sheet1"/>
      <sheetName val="Sheet2"/>
      <sheetName val="Sheet3"/>
      <sheetName val="MTFRP for meeting (final) 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256"/>
  <sheetViews>
    <sheetView tabSelected="1" view="pageBreakPreview" zoomScaleNormal="85" zoomScaleSheetLayoutView="100" zoomScalePageLayoutView="0" workbookViewId="0" topLeftCell="C250">
      <selection activeCell="E261" sqref="E261"/>
    </sheetView>
  </sheetViews>
  <sheetFormatPr defaultColWidth="11.00390625" defaultRowHeight="12.75"/>
  <cols>
    <col min="1" max="1" width="6.421875" style="2" customWidth="1"/>
    <col min="2" max="2" width="8.140625" style="1" customWidth="1"/>
    <col min="3" max="3" width="34.57421875" style="3" customWidth="1"/>
    <col min="4" max="4" width="9.7109375" style="58" customWidth="1"/>
    <col min="5" max="5" width="9.421875" style="58" customWidth="1"/>
    <col min="6" max="6" width="8.421875" style="3" customWidth="1"/>
    <col min="7" max="7" width="8.57421875" style="3" customWidth="1"/>
    <col min="8" max="8" width="8.57421875" style="58" customWidth="1"/>
    <col min="9" max="9" width="8.421875" style="58" customWidth="1"/>
    <col min="10" max="10" width="8.57421875" style="58" customWidth="1"/>
    <col min="11" max="11" width="9.140625" style="3" customWidth="1"/>
    <col min="12" max="12" width="8.421875" style="58" customWidth="1"/>
    <col min="13" max="16384" width="11.00390625" style="3" customWidth="1"/>
  </cols>
  <sheetData>
    <row r="1" spans="1:12" ht="12.75">
      <c r="A1" s="123" t="s">
        <v>94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1:12" ht="12.75">
      <c r="A2" s="123" t="s">
        <v>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</row>
    <row r="3" spans="1:12" ht="12.75">
      <c r="A3" s="34"/>
      <c r="B3" s="41"/>
      <c r="C3" s="4"/>
      <c r="D3" s="84"/>
      <c r="E3" s="84"/>
      <c r="F3" s="4"/>
      <c r="G3" s="4"/>
      <c r="H3" s="84"/>
      <c r="I3" s="84"/>
      <c r="J3" s="84"/>
      <c r="K3" s="4"/>
      <c r="L3" s="84"/>
    </row>
    <row r="4" spans="4:9" ht="12.75">
      <c r="D4" s="56" t="s">
        <v>122</v>
      </c>
      <c r="E4" s="57">
        <v>2702</v>
      </c>
      <c r="F4" s="3" t="s">
        <v>1</v>
      </c>
      <c r="I4" s="59"/>
    </row>
    <row r="5" spans="4:9" ht="12.75">
      <c r="D5" s="56"/>
      <c r="E5" s="57">
        <v>2705</v>
      </c>
      <c r="F5" s="3" t="s">
        <v>2</v>
      </c>
      <c r="I5" s="59"/>
    </row>
    <row r="6" spans="2:9" ht="12.75">
      <c r="B6" s="21"/>
      <c r="C6" s="6"/>
      <c r="D6" s="56"/>
      <c r="E6" s="57">
        <v>2711</v>
      </c>
      <c r="F6" s="3" t="s">
        <v>74</v>
      </c>
      <c r="I6" s="59"/>
    </row>
    <row r="7" spans="2:9" ht="12.75">
      <c r="B7" s="21"/>
      <c r="C7" s="6"/>
      <c r="D7" s="56" t="s">
        <v>143</v>
      </c>
      <c r="E7" s="57"/>
      <c r="I7" s="59"/>
    </row>
    <row r="8" spans="4:7" ht="12.75">
      <c r="D8" s="56" t="s">
        <v>140</v>
      </c>
      <c r="E8" s="57">
        <v>4702</v>
      </c>
      <c r="F8" s="3" t="s">
        <v>80</v>
      </c>
      <c r="G8" s="5"/>
    </row>
    <row r="9" spans="4:11" ht="12.75">
      <c r="D9" s="56"/>
      <c r="E9" s="57">
        <v>4711</v>
      </c>
      <c r="F9" s="58" t="s">
        <v>83</v>
      </c>
      <c r="G9" s="59"/>
      <c r="K9" s="58"/>
    </row>
    <row r="10" spans="1:12" ht="12.75">
      <c r="A10" s="35" t="s">
        <v>166</v>
      </c>
      <c r="C10" s="7"/>
      <c r="D10" s="60"/>
      <c r="F10" s="60"/>
      <c r="G10" s="60"/>
      <c r="H10" s="60"/>
      <c r="I10" s="60"/>
      <c r="J10" s="60"/>
      <c r="K10" s="60"/>
      <c r="L10" s="60"/>
    </row>
    <row r="11" spans="4:11" ht="12.75">
      <c r="D11" s="61"/>
      <c r="E11" s="62" t="s">
        <v>108</v>
      </c>
      <c r="F11" s="62" t="s">
        <v>109</v>
      </c>
      <c r="G11" s="62" t="s">
        <v>10</v>
      </c>
      <c r="K11" s="58"/>
    </row>
    <row r="12" spans="4:11" ht="12.75">
      <c r="D12" s="63" t="s">
        <v>3</v>
      </c>
      <c r="E12" s="64">
        <f>L199</f>
        <v>1089690</v>
      </c>
      <c r="F12" s="64">
        <f>L247</f>
        <v>62122</v>
      </c>
      <c r="G12" s="64">
        <f>F12+E12</f>
        <v>1151812</v>
      </c>
      <c r="K12" s="58"/>
    </row>
    <row r="13" spans="1:11" ht="12.75">
      <c r="A13" s="35" t="s">
        <v>110</v>
      </c>
      <c r="F13" s="58"/>
      <c r="G13" s="58"/>
      <c r="K13" s="58"/>
    </row>
    <row r="14" spans="3:12" ht="13.5">
      <c r="C14" s="9"/>
      <c r="D14" s="65"/>
      <c r="E14" s="65"/>
      <c r="F14" s="65"/>
      <c r="G14" s="65"/>
      <c r="H14" s="65"/>
      <c r="I14" s="66"/>
      <c r="J14" s="67"/>
      <c r="K14" s="68"/>
      <c r="L14" s="98" t="s">
        <v>177</v>
      </c>
    </row>
    <row r="15" spans="1:12" s="12" customFormat="1" ht="12.75">
      <c r="A15" s="36"/>
      <c r="B15" s="10"/>
      <c r="C15" s="11"/>
      <c r="D15" s="126" t="s">
        <v>4</v>
      </c>
      <c r="E15" s="126"/>
      <c r="F15" s="124" t="s">
        <v>5</v>
      </c>
      <c r="G15" s="124"/>
      <c r="H15" s="124" t="s">
        <v>6</v>
      </c>
      <c r="I15" s="124"/>
      <c r="J15" s="124" t="s">
        <v>5</v>
      </c>
      <c r="K15" s="124"/>
      <c r="L15" s="124"/>
    </row>
    <row r="16" spans="1:12" s="12" customFormat="1" ht="12.75">
      <c r="A16" s="37"/>
      <c r="B16" s="13"/>
      <c r="C16" s="14" t="s">
        <v>7</v>
      </c>
      <c r="D16" s="125" t="s">
        <v>123</v>
      </c>
      <c r="E16" s="125"/>
      <c r="F16" s="125" t="s">
        <v>139</v>
      </c>
      <c r="G16" s="125"/>
      <c r="H16" s="125" t="s">
        <v>139</v>
      </c>
      <c r="I16" s="125"/>
      <c r="J16" s="125" t="s">
        <v>165</v>
      </c>
      <c r="K16" s="125"/>
      <c r="L16" s="125"/>
    </row>
    <row r="17" spans="1:12" s="12" customFormat="1" ht="12.75">
      <c r="A17" s="38"/>
      <c r="B17" s="15"/>
      <c r="C17" s="16"/>
      <c r="D17" s="69" t="s">
        <v>8</v>
      </c>
      <c r="E17" s="69" t="s">
        <v>9</v>
      </c>
      <c r="F17" s="69" t="s">
        <v>8</v>
      </c>
      <c r="G17" s="69" t="s">
        <v>9</v>
      </c>
      <c r="H17" s="69" t="s">
        <v>8</v>
      </c>
      <c r="I17" s="69" t="s">
        <v>9</v>
      </c>
      <c r="J17" s="69" t="s">
        <v>8</v>
      </c>
      <c r="K17" s="69" t="s">
        <v>9</v>
      </c>
      <c r="L17" s="69" t="s">
        <v>10</v>
      </c>
    </row>
    <row r="18" spans="1:12" s="12" customFormat="1" ht="13.5" customHeight="1">
      <c r="A18" s="37"/>
      <c r="B18" s="13"/>
      <c r="C18" s="11"/>
      <c r="D18" s="70"/>
      <c r="E18" s="70"/>
      <c r="F18" s="70"/>
      <c r="G18" s="70"/>
      <c r="H18" s="70"/>
      <c r="I18" s="70"/>
      <c r="J18" s="70"/>
      <c r="K18" s="70"/>
      <c r="L18" s="70"/>
    </row>
    <row r="19" spans="1:12" ht="12.75">
      <c r="A19" s="22"/>
      <c r="B19" s="19"/>
      <c r="C19" s="20" t="s">
        <v>11</v>
      </c>
      <c r="D19" s="55"/>
      <c r="E19" s="55"/>
      <c r="F19" s="55"/>
      <c r="G19" s="55"/>
      <c r="H19" s="55"/>
      <c r="I19" s="55"/>
      <c r="J19" s="55"/>
      <c r="K19" s="55"/>
      <c r="L19" s="55"/>
    </row>
    <row r="20" spans="1:11" ht="12.75">
      <c r="A20" s="22" t="s">
        <v>12</v>
      </c>
      <c r="B20" s="30">
        <v>2702</v>
      </c>
      <c r="C20" s="20" t="s">
        <v>1</v>
      </c>
      <c r="F20" s="58"/>
      <c r="G20" s="58"/>
      <c r="K20" s="58"/>
    </row>
    <row r="21" spans="1:12" ht="12.75">
      <c r="A21" s="22"/>
      <c r="B21" s="28">
        <v>1</v>
      </c>
      <c r="C21" s="17" t="s">
        <v>13</v>
      </c>
      <c r="D21" s="56"/>
      <c r="E21" s="56"/>
      <c r="F21" s="56"/>
      <c r="G21" s="56"/>
      <c r="H21" s="56"/>
      <c r="I21" s="56"/>
      <c r="J21" s="56"/>
      <c r="K21" s="56"/>
      <c r="L21" s="56"/>
    </row>
    <row r="22" spans="1:12" ht="12.75">
      <c r="A22" s="22"/>
      <c r="B22" s="42">
        <v>1.103</v>
      </c>
      <c r="C22" s="20" t="s">
        <v>14</v>
      </c>
      <c r="D22" s="56"/>
      <c r="E22" s="56"/>
      <c r="F22" s="56"/>
      <c r="G22" s="56"/>
      <c r="H22" s="56"/>
      <c r="I22" s="56"/>
      <c r="J22" s="56"/>
      <c r="K22" s="56"/>
      <c r="L22" s="56"/>
    </row>
    <row r="23" spans="1:12" ht="12.75">
      <c r="A23" s="22"/>
      <c r="B23" s="19">
        <v>60</v>
      </c>
      <c r="C23" s="17" t="s">
        <v>15</v>
      </c>
      <c r="D23" s="56"/>
      <c r="E23" s="71"/>
      <c r="F23" s="56"/>
      <c r="G23" s="71"/>
      <c r="H23" s="56"/>
      <c r="I23" s="71"/>
      <c r="J23" s="71"/>
      <c r="K23" s="71"/>
      <c r="L23" s="71"/>
    </row>
    <row r="24" spans="1:12" ht="12.75">
      <c r="A24" s="22"/>
      <c r="B24" s="26">
        <v>45</v>
      </c>
      <c r="C24" s="17" t="s">
        <v>16</v>
      </c>
      <c r="D24" s="56"/>
      <c r="E24" s="71"/>
      <c r="F24" s="56"/>
      <c r="G24" s="71"/>
      <c r="H24" s="56"/>
      <c r="I24" s="71"/>
      <c r="J24" s="71"/>
      <c r="K24" s="71"/>
      <c r="L24" s="71"/>
    </row>
    <row r="25" spans="1:12" ht="25.5">
      <c r="A25" s="22"/>
      <c r="B25" s="27" t="s">
        <v>19</v>
      </c>
      <c r="C25" s="17" t="s">
        <v>174</v>
      </c>
      <c r="D25" s="114">
        <v>130</v>
      </c>
      <c r="E25" s="85">
        <v>0</v>
      </c>
      <c r="F25" s="115">
        <v>46000</v>
      </c>
      <c r="G25" s="85">
        <v>0</v>
      </c>
      <c r="H25" s="115">
        <v>46000</v>
      </c>
      <c r="I25" s="85">
        <v>0</v>
      </c>
      <c r="J25" s="91">
        <v>133571</v>
      </c>
      <c r="K25" s="85">
        <v>0</v>
      </c>
      <c r="L25" s="91">
        <f aca="true" t="shared" si="0" ref="L25:L31">SUM(J25:K25)</f>
        <v>133571</v>
      </c>
    </row>
    <row r="26" spans="1:12" ht="38.25">
      <c r="A26" s="22"/>
      <c r="B26" s="27" t="s">
        <v>105</v>
      </c>
      <c r="C26" s="17" t="s">
        <v>127</v>
      </c>
      <c r="D26" s="116">
        <v>2114</v>
      </c>
      <c r="E26" s="85">
        <v>0</v>
      </c>
      <c r="F26" s="115">
        <v>1500</v>
      </c>
      <c r="G26" s="85">
        <v>0</v>
      </c>
      <c r="H26" s="115">
        <v>1500</v>
      </c>
      <c r="I26" s="85">
        <v>0</v>
      </c>
      <c r="J26" s="91">
        <v>4142</v>
      </c>
      <c r="K26" s="85">
        <v>0</v>
      </c>
      <c r="L26" s="91">
        <f t="shared" si="0"/>
        <v>4142</v>
      </c>
    </row>
    <row r="27" spans="1:12" ht="25.5">
      <c r="A27" s="22"/>
      <c r="B27" s="27" t="s">
        <v>129</v>
      </c>
      <c r="C27" s="17" t="s">
        <v>134</v>
      </c>
      <c r="D27" s="116">
        <v>95947</v>
      </c>
      <c r="E27" s="85">
        <v>0</v>
      </c>
      <c r="F27" s="91">
        <v>140000</v>
      </c>
      <c r="G27" s="85">
        <v>0</v>
      </c>
      <c r="H27" s="91">
        <v>140000</v>
      </c>
      <c r="I27" s="85">
        <v>0</v>
      </c>
      <c r="J27" s="91">
        <v>368700</v>
      </c>
      <c r="K27" s="85">
        <v>0</v>
      </c>
      <c r="L27" s="91">
        <f t="shared" si="0"/>
        <v>368700</v>
      </c>
    </row>
    <row r="28" spans="1:12" ht="25.5">
      <c r="A28" s="22"/>
      <c r="B28" s="27" t="s">
        <v>144</v>
      </c>
      <c r="C28" s="17" t="s">
        <v>147</v>
      </c>
      <c r="D28" s="86">
        <v>0</v>
      </c>
      <c r="E28" s="85">
        <v>0</v>
      </c>
      <c r="F28" s="91">
        <v>3400</v>
      </c>
      <c r="G28" s="85">
        <v>0</v>
      </c>
      <c r="H28" s="91">
        <v>3600</v>
      </c>
      <c r="I28" s="85">
        <v>0</v>
      </c>
      <c r="J28" s="91">
        <v>34000</v>
      </c>
      <c r="K28" s="85">
        <v>0</v>
      </c>
      <c r="L28" s="91">
        <f t="shared" si="0"/>
        <v>34000</v>
      </c>
    </row>
    <row r="29" spans="1:12" ht="25.5">
      <c r="A29" s="22"/>
      <c r="B29" s="27" t="s">
        <v>145</v>
      </c>
      <c r="C29" s="17" t="s">
        <v>148</v>
      </c>
      <c r="D29" s="86">
        <v>0</v>
      </c>
      <c r="E29" s="85">
        <v>0</v>
      </c>
      <c r="F29" s="91">
        <v>2000</v>
      </c>
      <c r="G29" s="85">
        <v>0</v>
      </c>
      <c r="H29" s="91">
        <v>2000</v>
      </c>
      <c r="I29" s="85">
        <v>0</v>
      </c>
      <c r="J29" s="85">
        <v>0</v>
      </c>
      <c r="K29" s="85">
        <v>0</v>
      </c>
      <c r="L29" s="85">
        <f t="shared" si="0"/>
        <v>0</v>
      </c>
    </row>
    <row r="30" spans="1:12" ht="25.5">
      <c r="A30" s="22"/>
      <c r="B30" s="27" t="s">
        <v>146</v>
      </c>
      <c r="C30" s="17" t="s">
        <v>162</v>
      </c>
      <c r="D30" s="86">
        <v>0</v>
      </c>
      <c r="E30" s="85">
        <v>0</v>
      </c>
      <c r="F30" s="91">
        <v>200</v>
      </c>
      <c r="G30" s="85">
        <v>0</v>
      </c>
      <c r="H30" s="91">
        <v>200</v>
      </c>
      <c r="I30" s="85">
        <v>0</v>
      </c>
      <c r="J30" s="85">
        <v>0</v>
      </c>
      <c r="K30" s="85">
        <v>0</v>
      </c>
      <c r="L30" s="85">
        <f t="shared" si="0"/>
        <v>0</v>
      </c>
    </row>
    <row r="31" spans="1:12" ht="25.5">
      <c r="A31" s="22"/>
      <c r="B31" s="27" t="s">
        <v>167</v>
      </c>
      <c r="C31" s="17" t="s">
        <v>168</v>
      </c>
      <c r="D31" s="86">
        <v>0</v>
      </c>
      <c r="E31" s="85">
        <v>0</v>
      </c>
      <c r="F31" s="85">
        <v>0</v>
      </c>
      <c r="G31" s="85">
        <v>0</v>
      </c>
      <c r="H31" s="85">
        <v>0</v>
      </c>
      <c r="I31" s="85">
        <v>0</v>
      </c>
      <c r="J31" s="85">
        <v>0</v>
      </c>
      <c r="K31" s="91">
        <v>10000</v>
      </c>
      <c r="L31" s="91">
        <f t="shared" si="0"/>
        <v>10000</v>
      </c>
    </row>
    <row r="32" spans="1:12" ht="12.75" customHeight="1">
      <c r="A32" s="50" t="s">
        <v>10</v>
      </c>
      <c r="B32" s="97">
        <v>45</v>
      </c>
      <c r="C32" s="52" t="s">
        <v>16</v>
      </c>
      <c r="D32" s="93">
        <f aca="true" t="shared" si="1" ref="D32:I32">SUM(D25:D30)</f>
        <v>98191</v>
      </c>
      <c r="E32" s="90">
        <f t="shared" si="1"/>
        <v>0</v>
      </c>
      <c r="F32" s="93">
        <f t="shared" si="1"/>
        <v>193100</v>
      </c>
      <c r="G32" s="90">
        <f t="shared" si="1"/>
        <v>0</v>
      </c>
      <c r="H32" s="93">
        <f t="shared" si="1"/>
        <v>193300</v>
      </c>
      <c r="I32" s="90">
        <f t="shared" si="1"/>
        <v>0</v>
      </c>
      <c r="J32" s="93">
        <f>SUM(J25:J30)</f>
        <v>540413</v>
      </c>
      <c r="K32" s="93">
        <f>SUM(K25:K31)</f>
        <v>10000</v>
      </c>
      <c r="L32" s="93">
        <f>SUM(L25:L31)</f>
        <v>550413</v>
      </c>
    </row>
    <row r="33" spans="1:12" ht="12.75" customHeight="1">
      <c r="A33" s="22"/>
      <c r="B33" s="26">
        <v>46</v>
      </c>
      <c r="C33" s="17" t="s">
        <v>21</v>
      </c>
      <c r="D33" s="72"/>
      <c r="E33" s="55"/>
      <c r="F33" s="72"/>
      <c r="G33" s="55"/>
      <c r="H33" s="72"/>
      <c r="I33" s="55"/>
      <c r="J33" s="72"/>
      <c r="K33" s="55"/>
      <c r="L33" s="55"/>
    </row>
    <row r="34" spans="1:12" ht="25.5">
      <c r="A34" s="22"/>
      <c r="B34" s="27" t="s">
        <v>22</v>
      </c>
      <c r="C34" s="17" t="s">
        <v>174</v>
      </c>
      <c r="D34" s="117">
        <v>18</v>
      </c>
      <c r="E34" s="88">
        <v>0</v>
      </c>
      <c r="F34" s="118">
        <v>46000</v>
      </c>
      <c r="G34" s="88">
        <v>0</v>
      </c>
      <c r="H34" s="118">
        <v>46000</v>
      </c>
      <c r="I34" s="88">
        <v>0</v>
      </c>
      <c r="J34" s="119">
        <v>47065</v>
      </c>
      <c r="K34" s="88">
        <v>0</v>
      </c>
      <c r="L34" s="92">
        <f aca="true" t="shared" si="2" ref="L34:L39">SUM(J34:K34)</f>
        <v>47065</v>
      </c>
    </row>
    <row r="35" spans="1:12" ht="38.25">
      <c r="A35" s="22"/>
      <c r="B35" s="27" t="s">
        <v>106</v>
      </c>
      <c r="C35" s="17" t="s">
        <v>128</v>
      </c>
      <c r="D35" s="91">
        <v>3500</v>
      </c>
      <c r="E35" s="85">
        <v>0</v>
      </c>
      <c r="F35" s="114">
        <v>1500</v>
      </c>
      <c r="G35" s="85">
        <v>0</v>
      </c>
      <c r="H35" s="114">
        <v>1500</v>
      </c>
      <c r="I35" s="85">
        <v>0</v>
      </c>
      <c r="J35" s="116">
        <v>4964</v>
      </c>
      <c r="K35" s="85">
        <v>0</v>
      </c>
      <c r="L35" s="91">
        <f t="shared" si="2"/>
        <v>4964</v>
      </c>
    </row>
    <row r="36" spans="1:12" ht="25.5">
      <c r="A36" s="22"/>
      <c r="B36" s="27" t="s">
        <v>130</v>
      </c>
      <c r="C36" s="17" t="s">
        <v>134</v>
      </c>
      <c r="D36" s="73">
        <v>37884</v>
      </c>
      <c r="E36" s="79">
        <v>0</v>
      </c>
      <c r="F36" s="74">
        <v>110000</v>
      </c>
      <c r="G36" s="79">
        <v>0</v>
      </c>
      <c r="H36" s="74">
        <v>110000</v>
      </c>
      <c r="I36" s="79">
        <v>0</v>
      </c>
      <c r="J36" s="74">
        <v>56900</v>
      </c>
      <c r="K36" s="79">
        <v>0</v>
      </c>
      <c r="L36" s="73">
        <f t="shared" si="2"/>
        <v>56900</v>
      </c>
    </row>
    <row r="37" spans="1:12" ht="25.5">
      <c r="A37" s="22"/>
      <c r="B37" s="27" t="s">
        <v>149</v>
      </c>
      <c r="C37" s="17" t="s">
        <v>147</v>
      </c>
      <c r="D37" s="79">
        <v>0</v>
      </c>
      <c r="E37" s="79">
        <v>0</v>
      </c>
      <c r="F37" s="74">
        <v>2000</v>
      </c>
      <c r="G37" s="79">
        <v>0</v>
      </c>
      <c r="H37" s="74">
        <v>3100</v>
      </c>
      <c r="I37" s="79">
        <v>0</v>
      </c>
      <c r="J37" s="74">
        <v>7240</v>
      </c>
      <c r="K37" s="79">
        <v>0</v>
      </c>
      <c r="L37" s="73">
        <f t="shared" si="2"/>
        <v>7240</v>
      </c>
    </row>
    <row r="38" spans="1:12" ht="25.5">
      <c r="A38" s="22"/>
      <c r="B38" s="27" t="s">
        <v>150</v>
      </c>
      <c r="C38" s="17" t="s">
        <v>148</v>
      </c>
      <c r="D38" s="79">
        <v>0</v>
      </c>
      <c r="E38" s="79">
        <v>0</v>
      </c>
      <c r="F38" s="74">
        <v>2000</v>
      </c>
      <c r="G38" s="79">
        <v>0</v>
      </c>
      <c r="H38" s="74">
        <v>2000</v>
      </c>
      <c r="I38" s="79">
        <v>0</v>
      </c>
      <c r="J38" s="87">
        <v>0</v>
      </c>
      <c r="K38" s="79">
        <v>0</v>
      </c>
      <c r="L38" s="79">
        <f t="shared" si="2"/>
        <v>0</v>
      </c>
    </row>
    <row r="39" spans="1:12" ht="25.5">
      <c r="A39" s="22"/>
      <c r="B39" s="27" t="s">
        <v>151</v>
      </c>
      <c r="C39" s="17" t="s">
        <v>162</v>
      </c>
      <c r="D39" s="79">
        <v>0</v>
      </c>
      <c r="E39" s="79">
        <v>0</v>
      </c>
      <c r="F39" s="74">
        <v>200</v>
      </c>
      <c r="G39" s="79">
        <v>0</v>
      </c>
      <c r="H39" s="74">
        <v>200</v>
      </c>
      <c r="I39" s="79">
        <v>0</v>
      </c>
      <c r="J39" s="87">
        <v>0</v>
      </c>
      <c r="K39" s="79">
        <v>0</v>
      </c>
      <c r="L39" s="79">
        <f t="shared" si="2"/>
        <v>0</v>
      </c>
    </row>
    <row r="40" spans="1:12" ht="13.5" customHeight="1">
      <c r="A40" s="22" t="s">
        <v>10</v>
      </c>
      <c r="B40" s="26">
        <v>46</v>
      </c>
      <c r="C40" s="17" t="s">
        <v>21</v>
      </c>
      <c r="D40" s="93">
        <f aca="true" t="shared" si="3" ref="D40:I40">SUM(D34:D39)</f>
        <v>41402</v>
      </c>
      <c r="E40" s="90">
        <f t="shared" si="3"/>
        <v>0</v>
      </c>
      <c r="F40" s="93">
        <f t="shared" si="3"/>
        <v>161700</v>
      </c>
      <c r="G40" s="90">
        <f t="shared" si="3"/>
        <v>0</v>
      </c>
      <c r="H40" s="93">
        <f t="shared" si="3"/>
        <v>162800</v>
      </c>
      <c r="I40" s="90">
        <f t="shared" si="3"/>
        <v>0</v>
      </c>
      <c r="J40" s="93">
        <f>SUM(J34:J39)</f>
        <v>116169</v>
      </c>
      <c r="K40" s="90">
        <f>SUM(K34:K39)</f>
        <v>0</v>
      </c>
      <c r="L40" s="93">
        <f>SUM(L34:L39)</f>
        <v>116169</v>
      </c>
    </row>
    <row r="41" spans="1:12" ht="13.5" customHeight="1">
      <c r="A41" s="22"/>
      <c r="B41" s="27"/>
      <c r="C41" s="17"/>
      <c r="D41" s="56"/>
      <c r="E41" s="71"/>
      <c r="F41" s="56"/>
      <c r="G41" s="71"/>
      <c r="H41" s="56"/>
      <c r="I41" s="71"/>
      <c r="J41" s="56"/>
      <c r="K41" s="71"/>
      <c r="L41" s="71"/>
    </row>
    <row r="42" spans="1:12" ht="13.5" customHeight="1">
      <c r="A42" s="22"/>
      <c r="B42" s="26">
        <v>47</v>
      </c>
      <c r="C42" s="17" t="s">
        <v>23</v>
      </c>
      <c r="D42" s="72"/>
      <c r="E42" s="55"/>
      <c r="F42" s="72"/>
      <c r="G42" s="55"/>
      <c r="H42" s="72"/>
      <c r="I42" s="55"/>
      <c r="J42" s="72"/>
      <c r="K42" s="55"/>
      <c r="L42" s="55"/>
    </row>
    <row r="43" spans="1:12" ht="25.5">
      <c r="A43" s="22"/>
      <c r="B43" s="27" t="s">
        <v>24</v>
      </c>
      <c r="C43" s="17" t="s">
        <v>174</v>
      </c>
      <c r="D43" s="79">
        <v>0</v>
      </c>
      <c r="E43" s="79">
        <v>0</v>
      </c>
      <c r="F43" s="120">
        <v>35000</v>
      </c>
      <c r="G43" s="79">
        <v>0</v>
      </c>
      <c r="H43" s="120">
        <v>35000</v>
      </c>
      <c r="I43" s="79">
        <v>0</v>
      </c>
      <c r="J43" s="74">
        <v>61310</v>
      </c>
      <c r="K43" s="79">
        <v>0</v>
      </c>
      <c r="L43" s="73">
        <f aca="true" t="shared" si="4" ref="L43:L48">SUM(J43:K43)</f>
        <v>61310</v>
      </c>
    </row>
    <row r="44" spans="1:12" ht="38.25">
      <c r="A44" s="22"/>
      <c r="B44" s="27" t="s">
        <v>111</v>
      </c>
      <c r="C44" s="17" t="s">
        <v>127</v>
      </c>
      <c r="D44" s="91">
        <v>2028</v>
      </c>
      <c r="E44" s="85">
        <v>0</v>
      </c>
      <c r="F44" s="114">
        <v>1200</v>
      </c>
      <c r="G44" s="85">
        <v>0</v>
      </c>
      <c r="H44" s="114">
        <v>1200</v>
      </c>
      <c r="I44" s="85">
        <v>0</v>
      </c>
      <c r="J44" s="116">
        <v>6450</v>
      </c>
      <c r="K44" s="85">
        <v>0</v>
      </c>
      <c r="L44" s="91">
        <f t="shared" si="4"/>
        <v>6450</v>
      </c>
    </row>
    <row r="45" spans="1:12" ht="25.5">
      <c r="A45" s="22"/>
      <c r="B45" s="27" t="s">
        <v>132</v>
      </c>
      <c r="C45" s="17" t="s">
        <v>134</v>
      </c>
      <c r="D45" s="91">
        <v>15935</v>
      </c>
      <c r="E45" s="85">
        <v>0</v>
      </c>
      <c r="F45" s="116">
        <v>81500</v>
      </c>
      <c r="G45" s="85">
        <v>0</v>
      </c>
      <c r="H45" s="116">
        <v>81500</v>
      </c>
      <c r="I45" s="85">
        <v>0</v>
      </c>
      <c r="J45" s="116">
        <v>113400</v>
      </c>
      <c r="K45" s="85">
        <v>0</v>
      </c>
      <c r="L45" s="91">
        <f t="shared" si="4"/>
        <v>113400</v>
      </c>
    </row>
    <row r="46" spans="1:12" ht="25.5">
      <c r="A46" s="22"/>
      <c r="B46" s="27" t="s">
        <v>152</v>
      </c>
      <c r="C46" s="17" t="s">
        <v>147</v>
      </c>
      <c r="D46" s="85">
        <v>0</v>
      </c>
      <c r="E46" s="85">
        <v>0</v>
      </c>
      <c r="F46" s="116">
        <v>1800</v>
      </c>
      <c r="G46" s="85">
        <v>0</v>
      </c>
      <c r="H46" s="116">
        <v>2900</v>
      </c>
      <c r="I46" s="85">
        <v>0</v>
      </c>
      <c r="J46" s="116">
        <v>5953</v>
      </c>
      <c r="K46" s="85">
        <v>0</v>
      </c>
      <c r="L46" s="91">
        <f t="shared" si="4"/>
        <v>5953</v>
      </c>
    </row>
    <row r="47" spans="1:12" ht="25.5">
      <c r="A47" s="22"/>
      <c r="B47" s="27" t="s">
        <v>153</v>
      </c>
      <c r="C47" s="17" t="s">
        <v>148</v>
      </c>
      <c r="D47" s="85">
        <v>0</v>
      </c>
      <c r="E47" s="85">
        <v>0</v>
      </c>
      <c r="F47" s="116">
        <v>1000</v>
      </c>
      <c r="G47" s="85">
        <v>0</v>
      </c>
      <c r="H47" s="116">
        <v>1000</v>
      </c>
      <c r="I47" s="85">
        <v>0</v>
      </c>
      <c r="J47" s="86">
        <v>0</v>
      </c>
      <c r="K47" s="85">
        <v>0</v>
      </c>
      <c r="L47" s="85">
        <f t="shared" si="4"/>
        <v>0</v>
      </c>
    </row>
    <row r="48" spans="1:12" ht="25.5">
      <c r="A48" s="22"/>
      <c r="B48" s="27" t="s">
        <v>154</v>
      </c>
      <c r="C48" s="17" t="s">
        <v>162</v>
      </c>
      <c r="D48" s="85">
        <v>0</v>
      </c>
      <c r="E48" s="85">
        <v>0</v>
      </c>
      <c r="F48" s="116">
        <v>100</v>
      </c>
      <c r="G48" s="85">
        <v>0</v>
      </c>
      <c r="H48" s="116">
        <v>100</v>
      </c>
      <c r="I48" s="85">
        <v>0</v>
      </c>
      <c r="J48" s="86">
        <v>0</v>
      </c>
      <c r="K48" s="85">
        <v>0</v>
      </c>
      <c r="L48" s="85">
        <f t="shared" si="4"/>
        <v>0</v>
      </c>
    </row>
    <row r="49" spans="1:12" ht="13.5" customHeight="1">
      <c r="A49" s="22" t="s">
        <v>10</v>
      </c>
      <c r="B49" s="26">
        <v>47</v>
      </c>
      <c r="C49" s="17" t="s">
        <v>23</v>
      </c>
      <c r="D49" s="93">
        <f aca="true" t="shared" si="5" ref="D49:I49">SUM(D43:D48)</f>
        <v>17963</v>
      </c>
      <c r="E49" s="90">
        <f t="shared" si="5"/>
        <v>0</v>
      </c>
      <c r="F49" s="93">
        <f t="shared" si="5"/>
        <v>120600</v>
      </c>
      <c r="G49" s="90">
        <f t="shared" si="5"/>
        <v>0</v>
      </c>
      <c r="H49" s="93">
        <f t="shared" si="5"/>
        <v>121700</v>
      </c>
      <c r="I49" s="90">
        <f t="shared" si="5"/>
        <v>0</v>
      </c>
      <c r="J49" s="93">
        <f>SUM(J43:J48)</f>
        <v>187113</v>
      </c>
      <c r="K49" s="90">
        <f>SUM(K43:K48)</f>
        <v>0</v>
      </c>
      <c r="L49" s="93">
        <f>SUM(L43:L48)</f>
        <v>187113</v>
      </c>
    </row>
    <row r="50" spans="1:12" ht="13.5" customHeight="1">
      <c r="A50" s="22"/>
      <c r="B50" s="27"/>
      <c r="C50" s="17"/>
      <c r="D50" s="56"/>
      <c r="E50" s="71"/>
      <c r="F50" s="56"/>
      <c r="G50" s="71"/>
      <c r="H50" s="56"/>
      <c r="I50" s="71"/>
      <c r="J50" s="56"/>
      <c r="K50" s="71"/>
      <c r="L50" s="71"/>
    </row>
    <row r="51" spans="1:12" ht="13.5" customHeight="1">
      <c r="A51" s="22"/>
      <c r="B51" s="26">
        <v>48</v>
      </c>
      <c r="C51" s="17" t="s">
        <v>25</v>
      </c>
      <c r="D51" s="56"/>
      <c r="E51" s="71"/>
      <c r="F51" s="56"/>
      <c r="G51" s="71"/>
      <c r="H51" s="56"/>
      <c r="I51" s="71"/>
      <c r="J51" s="56"/>
      <c r="K51" s="71"/>
      <c r="L51" s="71"/>
    </row>
    <row r="52" spans="1:12" ht="25.5">
      <c r="A52" s="22"/>
      <c r="B52" s="27" t="s">
        <v>26</v>
      </c>
      <c r="C52" s="17" t="s">
        <v>174</v>
      </c>
      <c r="D52" s="86">
        <v>0</v>
      </c>
      <c r="E52" s="85">
        <v>0</v>
      </c>
      <c r="F52" s="114">
        <v>34900</v>
      </c>
      <c r="G52" s="85">
        <v>0</v>
      </c>
      <c r="H52" s="114">
        <v>34900</v>
      </c>
      <c r="I52" s="85">
        <v>0</v>
      </c>
      <c r="J52" s="116">
        <v>35354</v>
      </c>
      <c r="K52" s="85">
        <v>0</v>
      </c>
      <c r="L52" s="91">
        <f aca="true" t="shared" si="6" ref="L52:L57">SUM(J52:K52)</f>
        <v>35354</v>
      </c>
    </row>
    <row r="53" spans="1:12" ht="38.25">
      <c r="A53" s="50"/>
      <c r="B53" s="51" t="s">
        <v>107</v>
      </c>
      <c r="C53" s="52" t="s">
        <v>127</v>
      </c>
      <c r="D53" s="119">
        <v>5100</v>
      </c>
      <c r="E53" s="88">
        <v>0</v>
      </c>
      <c r="F53" s="118">
        <v>1200</v>
      </c>
      <c r="G53" s="88">
        <v>0</v>
      </c>
      <c r="H53" s="118">
        <v>1200</v>
      </c>
      <c r="I53" s="88">
        <v>0</v>
      </c>
      <c r="J53" s="119">
        <v>3944</v>
      </c>
      <c r="K53" s="88">
        <v>0</v>
      </c>
      <c r="L53" s="92">
        <f t="shared" si="6"/>
        <v>3944</v>
      </c>
    </row>
    <row r="54" spans="1:12" ht="25.5">
      <c r="A54" s="99"/>
      <c r="B54" s="100" t="s">
        <v>131</v>
      </c>
      <c r="C54" s="101" t="s">
        <v>134</v>
      </c>
      <c r="D54" s="121">
        <v>101221</v>
      </c>
      <c r="E54" s="102">
        <v>0</v>
      </c>
      <c r="F54" s="121">
        <v>83000</v>
      </c>
      <c r="G54" s="102">
        <v>0</v>
      </c>
      <c r="H54" s="121">
        <v>83000</v>
      </c>
      <c r="I54" s="102">
        <v>0</v>
      </c>
      <c r="J54" s="121">
        <v>113400</v>
      </c>
      <c r="K54" s="102">
        <v>0</v>
      </c>
      <c r="L54" s="104">
        <f t="shared" si="6"/>
        <v>113400</v>
      </c>
    </row>
    <row r="55" spans="1:12" ht="25.5">
      <c r="A55" s="22"/>
      <c r="B55" s="27" t="s">
        <v>155</v>
      </c>
      <c r="C55" s="17" t="s">
        <v>147</v>
      </c>
      <c r="D55" s="87">
        <v>0</v>
      </c>
      <c r="E55" s="79">
        <v>0</v>
      </c>
      <c r="F55" s="74">
        <v>5800</v>
      </c>
      <c r="G55" s="79">
        <v>0</v>
      </c>
      <c r="H55" s="74">
        <v>7000</v>
      </c>
      <c r="I55" s="79">
        <v>0</v>
      </c>
      <c r="J55" s="74">
        <v>12807</v>
      </c>
      <c r="K55" s="79">
        <v>0</v>
      </c>
      <c r="L55" s="73">
        <f t="shared" si="6"/>
        <v>12807</v>
      </c>
    </row>
    <row r="56" spans="1:12" ht="13.5" customHeight="1">
      <c r="A56" s="22"/>
      <c r="B56" s="27" t="s">
        <v>156</v>
      </c>
      <c r="C56" s="17" t="s">
        <v>148</v>
      </c>
      <c r="D56" s="87">
        <v>0</v>
      </c>
      <c r="E56" s="79">
        <v>0</v>
      </c>
      <c r="F56" s="74">
        <v>1000</v>
      </c>
      <c r="G56" s="79">
        <v>0</v>
      </c>
      <c r="H56" s="74">
        <v>1000</v>
      </c>
      <c r="I56" s="79">
        <v>0</v>
      </c>
      <c r="J56" s="87">
        <v>0</v>
      </c>
      <c r="K56" s="79">
        <v>0</v>
      </c>
      <c r="L56" s="79">
        <f t="shared" si="6"/>
        <v>0</v>
      </c>
    </row>
    <row r="57" spans="1:12" ht="25.5">
      <c r="A57" s="22"/>
      <c r="B57" s="27" t="s">
        <v>157</v>
      </c>
      <c r="C57" s="17" t="s">
        <v>162</v>
      </c>
      <c r="D57" s="86">
        <v>0</v>
      </c>
      <c r="E57" s="85">
        <v>0</v>
      </c>
      <c r="F57" s="116">
        <v>100</v>
      </c>
      <c r="G57" s="85">
        <v>0</v>
      </c>
      <c r="H57" s="116">
        <v>100</v>
      </c>
      <c r="I57" s="85">
        <v>0</v>
      </c>
      <c r="J57" s="86">
        <v>0</v>
      </c>
      <c r="K57" s="85">
        <v>0</v>
      </c>
      <c r="L57" s="85">
        <f t="shared" si="6"/>
        <v>0</v>
      </c>
    </row>
    <row r="58" spans="1:12" ht="13.5" customHeight="1">
      <c r="A58" s="22" t="s">
        <v>10</v>
      </c>
      <c r="B58" s="26">
        <v>48</v>
      </c>
      <c r="C58" s="17" t="s">
        <v>25</v>
      </c>
      <c r="D58" s="93">
        <f aca="true" t="shared" si="7" ref="D58:I58">SUM(D52:D57)</f>
        <v>106321</v>
      </c>
      <c r="E58" s="90">
        <f t="shared" si="7"/>
        <v>0</v>
      </c>
      <c r="F58" s="93">
        <f t="shared" si="7"/>
        <v>126000</v>
      </c>
      <c r="G58" s="90">
        <f t="shared" si="7"/>
        <v>0</v>
      </c>
      <c r="H58" s="93">
        <f t="shared" si="7"/>
        <v>127200</v>
      </c>
      <c r="I58" s="90">
        <f t="shared" si="7"/>
        <v>0</v>
      </c>
      <c r="J58" s="93">
        <f>SUM(J52:J57)</f>
        <v>165505</v>
      </c>
      <c r="K58" s="90">
        <f>SUM(K52:K57)</f>
        <v>0</v>
      </c>
      <c r="L58" s="93">
        <f>SUM(L52:L57)</f>
        <v>165505</v>
      </c>
    </row>
    <row r="59" spans="1:12" ht="13.5" customHeight="1">
      <c r="A59" s="22" t="s">
        <v>10</v>
      </c>
      <c r="B59" s="19">
        <v>60</v>
      </c>
      <c r="C59" s="17" t="s">
        <v>15</v>
      </c>
      <c r="D59" s="93">
        <f aca="true" t="shared" si="8" ref="D59:L59">D58+D49+D40+D32</f>
        <v>263877</v>
      </c>
      <c r="E59" s="90">
        <f t="shared" si="8"/>
        <v>0</v>
      </c>
      <c r="F59" s="93">
        <f t="shared" si="8"/>
        <v>601400</v>
      </c>
      <c r="G59" s="90">
        <f t="shared" si="8"/>
        <v>0</v>
      </c>
      <c r="H59" s="93">
        <f t="shared" si="8"/>
        <v>605000</v>
      </c>
      <c r="I59" s="90">
        <f t="shared" si="8"/>
        <v>0</v>
      </c>
      <c r="J59" s="93">
        <f t="shared" si="8"/>
        <v>1009200</v>
      </c>
      <c r="K59" s="93">
        <f t="shared" si="8"/>
        <v>10000</v>
      </c>
      <c r="L59" s="93">
        <f t="shared" si="8"/>
        <v>1019200</v>
      </c>
    </row>
    <row r="60" spans="1:12" ht="13.5" customHeight="1">
      <c r="A60" s="22"/>
      <c r="B60" s="19"/>
      <c r="C60" s="17"/>
      <c r="D60" s="72"/>
      <c r="E60" s="72"/>
      <c r="F60" s="72"/>
      <c r="G60" s="72"/>
      <c r="H60" s="72"/>
      <c r="I60" s="54"/>
      <c r="J60" s="72"/>
      <c r="K60" s="72"/>
      <c r="L60" s="72"/>
    </row>
    <row r="61" spans="1:12" ht="13.5" customHeight="1">
      <c r="A61" s="22"/>
      <c r="B61" s="19">
        <v>61</v>
      </c>
      <c r="C61" s="17" t="s">
        <v>27</v>
      </c>
      <c r="D61" s="56"/>
      <c r="E61" s="71"/>
      <c r="F61" s="71"/>
      <c r="G61" s="71"/>
      <c r="H61" s="71"/>
      <c r="I61" s="71"/>
      <c r="J61" s="71"/>
      <c r="K61" s="71"/>
      <c r="L61" s="71"/>
    </row>
    <row r="62" spans="1:12" ht="13.5" customHeight="1">
      <c r="A62" s="22"/>
      <c r="B62" s="26">
        <v>45</v>
      </c>
      <c r="C62" s="17" t="s">
        <v>16</v>
      </c>
      <c r="D62" s="56"/>
      <c r="E62" s="71"/>
      <c r="F62" s="71"/>
      <c r="G62" s="71"/>
      <c r="H62" s="71"/>
      <c r="I62" s="71"/>
      <c r="J62" s="71"/>
      <c r="K62" s="71"/>
      <c r="L62" s="71"/>
    </row>
    <row r="63" spans="1:12" ht="13.5" customHeight="1">
      <c r="A63" s="22"/>
      <c r="B63" s="27" t="s">
        <v>28</v>
      </c>
      <c r="C63" s="17" t="s">
        <v>29</v>
      </c>
      <c r="D63" s="86">
        <v>0</v>
      </c>
      <c r="E63" s="115">
        <v>1564</v>
      </c>
      <c r="F63" s="86">
        <v>0</v>
      </c>
      <c r="G63" s="115">
        <v>2380</v>
      </c>
      <c r="H63" s="86">
        <v>0</v>
      </c>
      <c r="I63" s="115">
        <v>2380</v>
      </c>
      <c r="J63" s="86">
        <v>0</v>
      </c>
      <c r="K63" s="115">
        <v>2300</v>
      </c>
      <c r="L63" s="71">
        <f>SUM(J63:K63)</f>
        <v>2300</v>
      </c>
    </row>
    <row r="64" spans="1:12" ht="13.5" customHeight="1">
      <c r="A64" s="22"/>
      <c r="B64" s="27"/>
      <c r="C64" s="17"/>
      <c r="D64" s="56"/>
      <c r="E64" s="56"/>
      <c r="F64" s="56"/>
      <c r="G64" s="71"/>
      <c r="H64" s="56"/>
      <c r="I64" s="71"/>
      <c r="J64" s="56"/>
      <c r="K64" s="71"/>
      <c r="L64" s="71"/>
    </row>
    <row r="65" spans="1:12" ht="13.5" customHeight="1">
      <c r="A65" s="22"/>
      <c r="B65" s="26">
        <v>46</v>
      </c>
      <c r="C65" s="17" t="s">
        <v>21</v>
      </c>
      <c r="D65" s="56"/>
      <c r="E65" s="56"/>
      <c r="F65" s="56"/>
      <c r="G65" s="71"/>
      <c r="H65" s="56"/>
      <c r="I65" s="71"/>
      <c r="J65" s="56"/>
      <c r="K65" s="71"/>
      <c r="L65" s="71"/>
    </row>
    <row r="66" spans="1:12" ht="13.5" customHeight="1">
      <c r="A66" s="22"/>
      <c r="B66" s="27" t="s">
        <v>30</v>
      </c>
      <c r="C66" s="17" t="s">
        <v>29</v>
      </c>
      <c r="D66" s="86">
        <v>0</v>
      </c>
      <c r="E66" s="114">
        <v>1437</v>
      </c>
      <c r="F66" s="86">
        <v>0</v>
      </c>
      <c r="G66" s="115">
        <v>1008</v>
      </c>
      <c r="H66" s="86">
        <v>0</v>
      </c>
      <c r="I66" s="115">
        <v>1008</v>
      </c>
      <c r="J66" s="86">
        <v>0</v>
      </c>
      <c r="K66" s="115">
        <v>1092</v>
      </c>
      <c r="L66" s="71">
        <f>SUM(J66:K66)</f>
        <v>1092</v>
      </c>
    </row>
    <row r="67" spans="1:12" ht="13.5" customHeight="1">
      <c r="A67" s="22"/>
      <c r="B67" s="27"/>
      <c r="C67" s="17"/>
      <c r="D67" s="56"/>
      <c r="E67" s="56"/>
      <c r="F67" s="56"/>
      <c r="G67" s="71"/>
      <c r="H67" s="56"/>
      <c r="I67" s="71"/>
      <c r="J67" s="56"/>
      <c r="K67" s="71"/>
      <c r="L67" s="71"/>
    </row>
    <row r="68" spans="1:12" ht="13.5" customHeight="1">
      <c r="A68" s="22"/>
      <c r="B68" s="26">
        <v>47</v>
      </c>
      <c r="C68" s="17" t="s">
        <v>23</v>
      </c>
      <c r="D68" s="56"/>
      <c r="E68" s="56"/>
      <c r="F68" s="56"/>
      <c r="G68" s="71"/>
      <c r="H68" s="56"/>
      <c r="I68" s="71"/>
      <c r="J68" s="56"/>
      <c r="K68" s="71"/>
      <c r="L68" s="71"/>
    </row>
    <row r="69" spans="1:12" ht="13.5" customHeight="1">
      <c r="A69" s="22"/>
      <c r="B69" s="27" t="s">
        <v>31</v>
      </c>
      <c r="C69" s="17" t="s">
        <v>29</v>
      </c>
      <c r="D69" s="86">
        <v>0</v>
      </c>
      <c r="E69" s="114">
        <v>1845</v>
      </c>
      <c r="F69" s="86">
        <v>0</v>
      </c>
      <c r="G69" s="115">
        <v>595</v>
      </c>
      <c r="H69" s="86">
        <v>0</v>
      </c>
      <c r="I69" s="115">
        <v>595</v>
      </c>
      <c r="J69" s="86">
        <v>0</v>
      </c>
      <c r="K69" s="115">
        <v>1000</v>
      </c>
      <c r="L69" s="71">
        <f>SUM(J69:K69)</f>
        <v>1000</v>
      </c>
    </row>
    <row r="70" spans="1:12" ht="13.5" customHeight="1">
      <c r="A70" s="22"/>
      <c r="B70" s="26"/>
      <c r="C70" s="17"/>
      <c r="D70" s="72"/>
      <c r="E70" s="72"/>
      <c r="F70" s="72"/>
      <c r="G70" s="55"/>
      <c r="H70" s="72"/>
      <c r="I70" s="55"/>
      <c r="J70" s="72"/>
      <c r="K70" s="55"/>
      <c r="L70" s="55"/>
    </row>
    <row r="71" spans="1:12" ht="13.5" customHeight="1">
      <c r="A71" s="22"/>
      <c r="B71" s="26">
        <v>48</v>
      </c>
      <c r="C71" s="17" t="s">
        <v>25</v>
      </c>
      <c r="D71" s="56"/>
      <c r="E71" s="56"/>
      <c r="F71" s="56"/>
      <c r="G71" s="71"/>
      <c r="H71" s="56"/>
      <c r="I71" s="71"/>
      <c r="J71" s="56"/>
      <c r="K71" s="71"/>
      <c r="L71" s="71"/>
    </row>
    <row r="72" spans="1:12" ht="13.5" customHeight="1">
      <c r="A72" s="22"/>
      <c r="B72" s="27" t="s">
        <v>32</v>
      </c>
      <c r="C72" s="17" t="s">
        <v>29</v>
      </c>
      <c r="D72" s="86">
        <v>0</v>
      </c>
      <c r="E72" s="114">
        <v>2233</v>
      </c>
      <c r="F72" s="86">
        <v>0</v>
      </c>
      <c r="G72" s="115">
        <v>868</v>
      </c>
      <c r="H72" s="86">
        <v>0</v>
      </c>
      <c r="I72" s="115">
        <v>868</v>
      </c>
      <c r="J72" s="86">
        <v>0</v>
      </c>
      <c r="K72" s="115">
        <v>1000</v>
      </c>
      <c r="L72" s="71">
        <f>SUM(J72:K72)</f>
        <v>1000</v>
      </c>
    </row>
    <row r="73" spans="1:12" ht="13.5" customHeight="1">
      <c r="A73" s="22" t="s">
        <v>10</v>
      </c>
      <c r="B73" s="19">
        <v>61</v>
      </c>
      <c r="C73" s="17" t="s">
        <v>27</v>
      </c>
      <c r="D73" s="90">
        <f aca="true" t="shared" si="9" ref="D73:L73">D72+D69+D66+D63</f>
        <v>0</v>
      </c>
      <c r="E73" s="95">
        <f t="shared" si="9"/>
        <v>7079</v>
      </c>
      <c r="F73" s="90">
        <f t="shared" si="9"/>
        <v>0</v>
      </c>
      <c r="G73" s="95">
        <f t="shared" si="9"/>
        <v>4851</v>
      </c>
      <c r="H73" s="90">
        <f t="shared" si="9"/>
        <v>0</v>
      </c>
      <c r="I73" s="95">
        <f t="shared" si="9"/>
        <v>4851</v>
      </c>
      <c r="J73" s="90">
        <f t="shared" si="9"/>
        <v>0</v>
      </c>
      <c r="K73" s="95">
        <f t="shared" si="9"/>
        <v>5392</v>
      </c>
      <c r="L73" s="95">
        <f t="shared" si="9"/>
        <v>5392</v>
      </c>
    </row>
    <row r="74" spans="1:12" ht="13.5" customHeight="1">
      <c r="A74" s="22" t="s">
        <v>10</v>
      </c>
      <c r="B74" s="42">
        <v>1.103</v>
      </c>
      <c r="C74" s="20" t="s">
        <v>14</v>
      </c>
      <c r="D74" s="96">
        <f aca="true" t="shared" si="10" ref="D74:L74">D73+D59</f>
        <v>263877</v>
      </c>
      <c r="E74" s="96">
        <f t="shared" si="10"/>
        <v>7079</v>
      </c>
      <c r="F74" s="96">
        <f t="shared" si="10"/>
        <v>601400</v>
      </c>
      <c r="G74" s="96">
        <f t="shared" si="10"/>
        <v>4851</v>
      </c>
      <c r="H74" s="96">
        <f t="shared" si="10"/>
        <v>605000</v>
      </c>
      <c r="I74" s="96">
        <f t="shared" si="10"/>
        <v>4851</v>
      </c>
      <c r="J74" s="75">
        <f t="shared" si="10"/>
        <v>1009200</v>
      </c>
      <c r="K74" s="96">
        <f t="shared" si="10"/>
        <v>15392</v>
      </c>
      <c r="L74" s="96">
        <f t="shared" si="10"/>
        <v>1024592</v>
      </c>
    </row>
    <row r="75" spans="1:12" ht="13.5" customHeight="1">
      <c r="A75" s="22" t="s">
        <v>10</v>
      </c>
      <c r="B75" s="28">
        <v>1</v>
      </c>
      <c r="C75" s="17" t="s">
        <v>13</v>
      </c>
      <c r="D75" s="96">
        <f aca="true" t="shared" si="11" ref="D75:L75">D74</f>
        <v>263877</v>
      </c>
      <c r="E75" s="96">
        <f t="shared" si="11"/>
        <v>7079</v>
      </c>
      <c r="F75" s="96">
        <f t="shared" si="11"/>
        <v>601400</v>
      </c>
      <c r="G75" s="96">
        <f t="shared" si="11"/>
        <v>4851</v>
      </c>
      <c r="H75" s="96">
        <f t="shared" si="11"/>
        <v>605000</v>
      </c>
      <c r="I75" s="96">
        <f t="shared" si="11"/>
        <v>4851</v>
      </c>
      <c r="J75" s="75">
        <f t="shared" si="11"/>
        <v>1009200</v>
      </c>
      <c r="K75" s="96">
        <f t="shared" si="11"/>
        <v>15392</v>
      </c>
      <c r="L75" s="96">
        <f t="shared" si="11"/>
        <v>1024592</v>
      </c>
    </row>
    <row r="76" spans="1:12" ht="13.5" customHeight="1">
      <c r="A76" s="22"/>
      <c r="B76" s="28"/>
      <c r="C76" s="17"/>
      <c r="D76" s="55"/>
      <c r="E76" s="55"/>
      <c r="F76" s="55"/>
      <c r="G76" s="55"/>
      <c r="H76" s="55"/>
      <c r="I76" s="55"/>
      <c r="J76" s="55"/>
      <c r="K76" s="55"/>
      <c r="L76" s="55"/>
    </row>
    <row r="77" spans="1:12" ht="13.5" customHeight="1">
      <c r="A77" s="22"/>
      <c r="B77" s="19">
        <v>80</v>
      </c>
      <c r="C77" s="17" t="s">
        <v>33</v>
      </c>
      <c r="D77" s="56"/>
      <c r="E77" s="56"/>
      <c r="F77" s="56"/>
      <c r="G77" s="56"/>
      <c r="H77" s="56"/>
      <c r="I77" s="56"/>
      <c r="J77" s="56"/>
      <c r="K77" s="56"/>
      <c r="L77" s="56"/>
    </row>
    <row r="78" spans="1:12" ht="13.5" customHeight="1">
      <c r="A78" s="22"/>
      <c r="B78" s="43">
        <v>80.001</v>
      </c>
      <c r="C78" s="20" t="s">
        <v>141</v>
      </c>
      <c r="D78" s="56"/>
      <c r="E78" s="56"/>
      <c r="F78" s="56"/>
      <c r="G78" s="56"/>
      <c r="H78" s="56"/>
      <c r="I78" s="56"/>
      <c r="J78" s="56"/>
      <c r="K78" s="56"/>
      <c r="L78" s="56"/>
    </row>
    <row r="79" spans="1:12" ht="13.5" customHeight="1">
      <c r="A79" s="22"/>
      <c r="B79" s="28">
        <v>20</v>
      </c>
      <c r="C79" s="17" t="s">
        <v>34</v>
      </c>
      <c r="D79" s="72"/>
      <c r="E79" s="72"/>
      <c r="F79" s="72"/>
      <c r="G79" s="72"/>
      <c r="H79" s="72"/>
      <c r="I79" s="72"/>
      <c r="J79" s="72"/>
      <c r="K79" s="72"/>
      <c r="L79" s="72"/>
    </row>
    <row r="80" spans="1:12" ht="13.5" customHeight="1">
      <c r="A80" s="22"/>
      <c r="B80" s="28">
        <v>44</v>
      </c>
      <c r="C80" s="17" t="s">
        <v>20</v>
      </c>
      <c r="D80" s="72"/>
      <c r="E80" s="72"/>
      <c r="F80" s="72"/>
      <c r="G80" s="72"/>
      <c r="H80" s="72"/>
      <c r="I80" s="72"/>
      <c r="J80" s="72"/>
      <c r="K80" s="72"/>
      <c r="L80" s="72"/>
    </row>
    <row r="81" spans="1:12" ht="13.5" customHeight="1">
      <c r="A81" s="22"/>
      <c r="B81" s="27" t="s">
        <v>35</v>
      </c>
      <c r="C81" s="17" t="s">
        <v>36</v>
      </c>
      <c r="D81" s="120">
        <v>12541</v>
      </c>
      <c r="E81" s="94">
        <v>15757</v>
      </c>
      <c r="F81" s="120">
        <v>11644</v>
      </c>
      <c r="G81" s="94">
        <v>10685</v>
      </c>
      <c r="H81" s="120">
        <v>11644</v>
      </c>
      <c r="I81" s="94">
        <v>10685</v>
      </c>
      <c r="J81" s="74">
        <v>8737</v>
      </c>
      <c r="K81" s="94">
        <v>14565</v>
      </c>
      <c r="L81" s="55">
        <f aca="true" t="shared" si="12" ref="L81:L88">SUM(J81:K81)</f>
        <v>23302</v>
      </c>
    </row>
    <row r="82" spans="1:12" ht="13.5" customHeight="1">
      <c r="A82" s="50"/>
      <c r="B82" s="51" t="s">
        <v>37</v>
      </c>
      <c r="C82" s="52" t="s">
        <v>38</v>
      </c>
      <c r="D82" s="89">
        <v>0</v>
      </c>
      <c r="E82" s="88">
        <v>0</v>
      </c>
      <c r="F82" s="119">
        <v>1</v>
      </c>
      <c r="G82" s="88">
        <v>0</v>
      </c>
      <c r="H82" s="119">
        <v>1</v>
      </c>
      <c r="I82" s="88">
        <v>0</v>
      </c>
      <c r="J82" s="119">
        <v>4386</v>
      </c>
      <c r="K82" s="88">
        <v>0</v>
      </c>
      <c r="L82" s="92">
        <f t="shared" si="12"/>
        <v>4386</v>
      </c>
    </row>
    <row r="83" spans="1:12" ht="13.5" customHeight="1">
      <c r="A83" s="22"/>
      <c r="B83" s="27" t="s">
        <v>39</v>
      </c>
      <c r="C83" s="17" t="s">
        <v>40</v>
      </c>
      <c r="D83" s="120">
        <v>442</v>
      </c>
      <c r="E83" s="73">
        <v>28</v>
      </c>
      <c r="F83" s="120">
        <v>1</v>
      </c>
      <c r="G83" s="94">
        <v>57</v>
      </c>
      <c r="H83" s="120">
        <v>1</v>
      </c>
      <c r="I83" s="94">
        <v>57</v>
      </c>
      <c r="J83" s="74">
        <v>1</v>
      </c>
      <c r="K83" s="94">
        <v>257</v>
      </c>
      <c r="L83" s="55">
        <f t="shared" si="12"/>
        <v>258</v>
      </c>
    </row>
    <row r="84" spans="1:12" ht="13.5" customHeight="1">
      <c r="A84" s="22"/>
      <c r="B84" s="27" t="s">
        <v>41</v>
      </c>
      <c r="C84" s="17" t="s">
        <v>42</v>
      </c>
      <c r="D84" s="120">
        <v>1730</v>
      </c>
      <c r="E84" s="94">
        <v>180</v>
      </c>
      <c r="F84" s="120">
        <v>1</v>
      </c>
      <c r="G84" s="94">
        <v>162</v>
      </c>
      <c r="H84" s="120">
        <v>1</v>
      </c>
      <c r="I84" s="94">
        <v>162</v>
      </c>
      <c r="J84" s="74">
        <v>1</v>
      </c>
      <c r="K84" s="94">
        <v>1186</v>
      </c>
      <c r="L84" s="55">
        <f t="shared" si="12"/>
        <v>1187</v>
      </c>
    </row>
    <row r="85" spans="1:12" ht="13.5" customHeight="1">
      <c r="A85" s="22"/>
      <c r="B85" s="27" t="s">
        <v>43</v>
      </c>
      <c r="C85" s="17" t="s">
        <v>142</v>
      </c>
      <c r="D85" s="120">
        <v>69</v>
      </c>
      <c r="E85" s="79">
        <v>0</v>
      </c>
      <c r="F85" s="120">
        <v>1</v>
      </c>
      <c r="G85" s="79">
        <v>0</v>
      </c>
      <c r="H85" s="120">
        <v>1</v>
      </c>
      <c r="I85" s="79">
        <v>0</v>
      </c>
      <c r="J85" s="74">
        <v>1</v>
      </c>
      <c r="K85" s="79">
        <v>0</v>
      </c>
      <c r="L85" s="73">
        <f t="shared" si="12"/>
        <v>1</v>
      </c>
    </row>
    <row r="86" spans="1:12" ht="13.5" customHeight="1">
      <c r="A86" s="22"/>
      <c r="B86" s="27" t="s">
        <v>125</v>
      </c>
      <c r="C86" s="77" t="s">
        <v>176</v>
      </c>
      <c r="D86" s="87">
        <v>0</v>
      </c>
      <c r="E86" s="79">
        <v>0</v>
      </c>
      <c r="F86" s="74">
        <v>19454</v>
      </c>
      <c r="G86" s="79">
        <v>0</v>
      </c>
      <c r="H86" s="74">
        <v>19454</v>
      </c>
      <c r="I86" s="79">
        <v>0</v>
      </c>
      <c r="J86" s="87">
        <v>0</v>
      </c>
      <c r="K86" s="79">
        <v>0</v>
      </c>
      <c r="L86" s="79">
        <f t="shared" si="12"/>
        <v>0</v>
      </c>
    </row>
    <row r="87" spans="1:12" ht="13.5" customHeight="1">
      <c r="A87" s="22"/>
      <c r="B87" s="27" t="s">
        <v>119</v>
      </c>
      <c r="C87" s="17" t="s">
        <v>62</v>
      </c>
      <c r="D87" s="73">
        <v>58</v>
      </c>
      <c r="E87" s="79">
        <v>0</v>
      </c>
      <c r="F87" s="120">
        <v>1</v>
      </c>
      <c r="G87" s="79">
        <v>0</v>
      </c>
      <c r="H87" s="120">
        <v>1</v>
      </c>
      <c r="I87" s="79">
        <v>0</v>
      </c>
      <c r="J87" s="87">
        <v>0</v>
      </c>
      <c r="K87" s="79">
        <v>0</v>
      </c>
      <c r="L87" s="79">
        <f t="shared" si="12"/>
        <v>0</v>
      </c>
    </row>
    <row r="88" spans="1:12" ht="25.5">
      <c r="A88" s="22"/>
      <c r="B88" s="27" t="s">
        <v>44</v>
      </c>
      <c r="C88" s="17" t="s">
        <v>45</v>
      </c>
      <c r="D88" s="114">
        <v>1355</v>
      </c>
      <c r="E88" s="79">
        <v>0</v>
      </c>
      <c r="F88" s="114">
        <v>1</v>
      </c>
      <c r="G88" s="115">
        <v>94</v>
      </c>
      <c r="H88" s="114">
        <v>1</v>
      </c>
      <c r="I88" s="115">
        <v>94</v>
      </c>
      <c r="J88" s="116">
        <v>1</v>
      </c>
      <c r="K88" s="94">
        <v>1000</v>
      </c>
      <c r="L88" s="71">
        <f t="shared" si="12"/>
        <v>1001</v>
      </c>
    </row>
    <row r="89" spans="1:12" ht="12.75">
      <c r="A89" s="22" t="s">
        <v>10</v>
      </c>
      <c r="B89" s="28">
        <v>44</v>
      </c>
      <c r="C89" s="17" t="s">
        <v>20</v>
      </c>
      <c r="D89" s="95">
        <f aca="true" t="shared" si="13" ref="D89:L89">SUM(D81:D88)</f>
        <v>16195</v>
      </c>
      <c r="E89" s="95">
        <f t="shared" si="13"/>
        <v>15965</v>
      </c>
      <c r="F89" s="95">
        <f t="shared" si="13"/>
        <v>31104</v>
      </c>
      <c r="G89" s="95">
        <f t="shared" si="13"/>
        <v>10998</v>
      </c>
      <c r="H89" s="95">
        <f t="shared" si="13"/>
        <v>31104</v>
      </c>
      <c r="I89" s="95">
        <f t="shared" si="13"/>
        <v>10998</v>
      </c>
      <c r="J89" s="93">
        <f t="shared" si="13"/>
        <v>13127</v>
      </c>
      <c r="K89" s="95">
        <f t="shared" si="13"/>
        <v>17008</v>
      </c>
      <c r="L89" s="95">
        <f t="shared" si="13"/>
        <v>30135</v>
      </c>
    </row>
    <row r="90" spans="1:12" ht="9.75" customHeight="1">
      <c r="A90" s="22"/>
      <c r="B90" s="28"/>
      <c r="C90" s="17"/>
      <c r="D90" s="72"/>
      <c r="E90" s="72"/>
      <c r="F90" s="72"/>
      <c r="G90" s="72"/>
      <c r="H90" s="72"/>
      <c r="I90" s="72"/>
      <c r="J90" s="72"/>
      <c r="K90" s="72"/>
      <c r="L90" s="72"/>
    </row>
    <row r="91" spans="1:12" ht="12.75">
      <c r="A91" s="22"/>
      <c r="B91" s="28">
        <v>45</v>
      </c>
      <c r="C91" s="17" t="s">
        <v>16</v>
      </c>
      <c r="D91" s="72"/>
      <c r="E91" s="72"/>
      <c r="F91" s="72"/>
      <c r="G91" s="72"/>
      <c r="H91" s="72"/>
      <c r="I91" s="72"/>
      <c r="J91" s="72"/>
      <c r="K91" s="72"/>
      <c r="L91" s="72"/>
    </row>
    <row r="92" spans="1:12" ht="25.5">
      <c r="A92" s="22"/>
      <c r="B92" s="28" t="s">
        <v>46</v>
      </c>
      <c r="C92" s="17" t="s">
        <v>36</v>
      </c>
      <c r="D92" s="115">
        <v>6650</v>
      </c>
      <c r="E92" s="85">
        <v>0</v>
      </c>
      <c r="F92" s="120">
        <v>6057</v>
      </c>
      <c r="G92" s="85">
        <v>0</v>
      </c>
      <c r="H92" s="120">
        <v>6057</v>
      </c>
      <c r="I92" s="85">
        <v>0</v>
      </c>
      <c r="J92" s="74">
        <v>4344</v>
      </c>
      <c r="K92" s="85">
        <v>0</v>
      </c>
      <c r="L92" s="91">
        <f>SUM(J92:K92)</f>
        <v>4344</v>
      </c>
    </row>
    <row r="93" spans="1:12" ht="25.5">
      <c r="A93" s="22"/>
      <c r="B93" s="28" t="s">
        <v>95</v>
      </c>
      <c r="C93" s="17" t="s">
        <v>38</v>
      </c>
      <c r="D93" s="85">
        <v>0</v>
      </c>
      <c r="E93" s="85">
        <v>0</v>
      </c>
      <c r="F93" s="74">
        <v>1</v>
      </c>
      <c r="G93" s="85">
        <v>0</v>
      </c>
      <c r="H93" s="74">
        <v>1</v>
      </c>
      <c r="I93" s="85">
        <v>0</v>
      </c>
      <c r="J93" s="74">
        <v>2820</v>
      </c>
      <c r="K93" s="85">
        <v>0</v>
      </c>
      <c r="L93" s="91">
        <f>SUM(J93:K93)</f>
        <v>2820</v>
      </c>
    </row>
    <row r="94" spans="1:12" ht="25.5">
      <c r="A94" s="22"/>
      <c r="B94" s="28" t="s">
        <v>47</v>
      </c>
      <c r="C94" s="17" t="s">
        <v>40</v>
      </c>
      <c r="D94" s="115">
        <v>46</v>
      </c>
      <c r="E94" s="85">
        <v>0</v>
      </c>
      <c r="F94" s="120">
        <v>1</v>
      </c>
      <c r="G94" s="85">
        <v>0</v>
      </c>
      <c r="H94" s="120">
        <v>1</v>
      </c>
      <c r="I94" s="85">
        <v>0</v>
      </c>
      <c r="J94" s="74">
        <v>20</v>
      </c>
      <c r="K94" s="85">
        <v>0</v>
      </c>
      <c r="L94" s="91">
        <f>SUM(J94:K94)</f>
        <v>20</v>
      </c>
    </row>
    <row r="95" spans="1:12" ht="25.5">
      <c r="A95" s="22"/>
      <c r="B95" s="28" t="s">
        <v>48</v>
      </c>
      <c r="C95" s="17" t="s">
        <v>42</v>
      </c>
      <c r="D95" s="115">
        <v>230</v>
      </c>
      <c r="E95" s="85">
        <v>0</v>
      </c>
      <c r="F95" s="120">
        <v>1</v>
      </c>
      <c r="G95" s="85">
        <v>0</v>
      </c>
      <c r="H95" s="120">
        <v>1</v>
      </c>
      <c r="I95" s="85">
        <v>0</v>
      </c>
      <c r="J95" s="74">
        <v>120</v>
      </c>
      <c r="K95" s="85">
        <v>0</v>
      </c>
      <c r="L95" s="91">
        <f>SUM(J95:K95)</f>
        <v>120</v>
      </c>
    </row>
    <row r="96" spans="1:12" ht="12.75">
      <c r="A96" s="22" t="s">
        <v>10</v>
      </c>
      <c r="B96" s="28">
        <v>45</v>
      </c>
      <c r="C96" s="17" t="s">
        <v>16</v>
      </c>
      <c r="D96" s="93">
        <f aca="true" t="shared" si="14" ref="D96:L96">SUM(D92:D95)</f>
        <v>6926</v>
      </c>
      <c r="E96" s="90">
        <f t="shared" si="14"/>
        <v>0</v>
      </c>
      <c r="F96" s="93">
        <f t="shared" si="14"/>
        <v>6060</v>
      </c>
      <c r="G96" s="90">
        <f t="shared" si="14"/>
        <v>0</v>
      </c>
      <c r="H96" s="93">
        <f t="shared" si="14"/>
        <v>6060</v>
      </c>
      <c r="I96" s="90">
        <f t="shared" si="14"/>
        <v>0</v>
      </c>
      <c r="J96" s="93">
        <f t="shared" si="14"/>
        <v>7304</v>
      </c>
      <c r="K96" s="90">
        <f t="shared" si="14"/>
        <v>0</v>
      </c>
      <c r="L96" s="93">
        <f t="shared" si="14"/>
        <v>7304</v>
      </c>
    </row>
    <row r="97" spans="1:12" ht="12.75">
      <c r="A97" s="22"/>
      <c r="B97" s="28"/>
      <c r="C97" s="17"/>
      <c r="D97" s="72"/>
      <c r="E97" s="72"/>
      <c r="F97" s="72"/>
      <c r="G97" s="72"/>
      <c r="H97" s="72"/>
      <c r="I97" s="72"/>
      <c r="J97" s="72"/>
      <c r="K97" s="72"/>
      <c r="L97" s="72"/>
    </row>
    <row r="98" spans="1:12" ht="12.75">
      <c r="A98" s="22"/>
      <c r="B98" s="28">
        <v>47</v>
      </c>
      <c r="C98" s="17" t="s">
        <v>23</v>
      </c>
      <c r="D98" s="72"/>
      <c r="E98" s="72"/>
      <c r="F98" s="72"/>
      <c r="G98" s="72"/>
      <c r="H98" s="72"/>
      <c r="I98" s="72"/>
      <c r="J98" s="72"/>
      <c r="K98" s="72"/>
      <c r="L98" s="72"/>
    </row>
    <row r="99" spans="1:12" ht="25.5">
      <c r="A99" s="22"/>
      <c r="B99" s="28" t="s">
        <v>49</v>
      </c>
      <c r="C99" s="17" t="s">
        <v>36</v>
      </c>
      <c r="D99" s="115">
        <v>2766</v>
      </c>
      <c r="E99" s="85">
        <v>0</v>
      </c>
      <c r="F99" s="120">
        <v>4761</v>
      </c>
      <c r="G99" s="85">
        <v>0</v>
      </c>
      <c r="H99" s="120">
        <v>4761</v>
      </c>
      <c r="I99" s="85">
        <v>0</v>
      </c>
      <c r="J99" s="74">
        <v>2430</v>
      </c>
      <c r="K99" s="85">
        <v>0</v>
      </c>
      <c r="L99" s="91">
        <f>SUM(J99:K99)</f>
        <v>2430</v>
      </c>
    </row>
    <row r="100" spans="1:12" ht="25.5">
      <c r="A100" s="22"/>
      <c r="B100" s="28" t="s">
        <v>50</v>
      </c>
      <c r="C100" s="17" t="s">
        <v>38</v>
      </c>
      <c r="D100" s="85">
        <v>0</v>
      </c>
      <c r="E100" s="85">
        <v>0</v>
      </c>
      <c r="F100" s="74">
        <v>1</v>
      </c>
      <c r="G100" s="85">
        <v>0</v>
      </c>
      <c r="H100" s="74">
        <v>1</v>
      </c>
      <c r="I100" s="85">
        <v>0</v>
      </c>
      <c r="J100" s="74">
        <v>1270</v>
      </c>
      <c r="K100" s="85">
        <v>0</v>
      </c>
      <c r="L100" s="91">
        <f>SUM(J100:K100)</f>
        <v>1270</v>
      </c>
    </row>
    <row r="101" spans="1:12" ht="25.5">
      <c r="A101" s="22"/>
      <c r="B101" s="28" t="s">
        <v>51</v>
      </c>
      <c r="C101" s="17" t="s">
        <v>40</v>
      </c>
      <c r="D101" s="115">
        <v>50</v>
      </c>
      <c r="E101" s="85">
        <v>0</v>
      </c>
      <c r="F101" s="120">
        <v>1</v>
      </c>
      <c r="G101" s="85">
        <v>0</v>
      </c>
      <c r="H101" s="120">
        <v>1</v>
      </c>
      <c r="I101" s="85">
        <v>0</v>
      </c>
      <c r="J101" s="74">
        <v>20</v>
      </c>
      <c r="K101" s="85">
        <v>0</v>
      </c>
      <c r="L101" s="91">
        <f>SUM(J101:K101)</f>
        <v>20</v>
      </c>
    </row>
    <row r="102" spans="1:12" ht="25.5">
      <c r="A102" s="22"/>
      <c r="B102" s="28" t="s">
        <v>52</v>
      </c>
      <c r="C102" s="17" t="s">
        <v>42</v>
      </c>
      <c r="D102" s="115">
        <v>189</v>
      </c>
      <c r="E102" s="85">
        <v>0</v>
      </c>
      <c r="F102" s="120">
        <v>1</v>
      </c>
      <c r="G102" s="85">
        <v>0</v>
      </c>
      <c r="H102" s="120">
        <v>1</v>
      </c>
      <c r="I102" s="85">
        <v>0</v>
      </c>
      <c r="J102" s="74">
        <v>80</v>
      </c>
      <c r="K102" s="85">
        <v>0</v>
      </c>
      <c r="L102" s="91">
        <f>SUM(J102:K102)</f>
        <v>80</v>
      </c>
    </row>
    <row r="103" spans="1:12" ht="12.75">
      <c r="A103" s="22" t="s">
        <v>10</v>
      </c>
      <c r="B103" s="28">
        <v>47</v>
      </c>
      <c r="C103" s="17" t="s">
        <v>23</v>
      </c>
      <c r="D103" s="93">
        <f aca="true" t="shared" si="15" ref="D103:L103">SUM(D99:D102)</f>
        <v>3005</v>
      </c>
      <c r="E103" s="90">
        <f t="shared" si="15"/>
        <v>0</v>
      </c>
      <c r="F103" s="93">
        <f t="shared" si="15"/>
        <v>4764</v>
      </c>
      <c r="G103" s="90">
        <f t="shared" si="15"/>
        <v>0</v>
      </c>
      <c r="H103" s="93">
        <f t="shared" si="15"/>
        <v>4764</v>
      </c>
      <c r="I103" s="90">
        <f t="shared" si="15"/>
        <v>0</v>
      </c>
      <c r="J103" s="93">
        <f t="shared" si="15"/>
        <v>3800</v>
      </c>
      <c r="K103" s="90">
        <f t="shared" si="15"/>
        <v>0</v>
      </c>
      <c r="L103" s="93">
        <f t="shared" si="15"/>
        <v>3800</v>
      </c>
    </row>
    <row r="104" spans="1:12" ht="12.75">
      <c r="A104" s="22"/>
      <c r="B104" s="28"/>
      <c r="C104" s="17"/>
      <c r="D104" s="72"/>
      <c r="E104" s="72"/>
      <c r="F104" s="72"/>
      <c r="G104" s="72"/>
      <c r="H104" s="72"/>
      <c r="I104" s="72"/>
      <c r="J104" s="72"/>
      <c r="K104" s="72"/>
      <c r="L104" s="72"/>
    </row>
    <row r="105" spans="1:12" ht="12.75">
      <c r="A105" s="22"/>
      <c r="B105" s="28">
        <v>48</v>
      </c>
      <c r="C105" s="17" t="s">
        <v>25</v>
      </c>
      <c r="D105" s="72"/>
      <c r="E105" s="72"/>
      <c r="F105" s="72"/>
      <c r="G105" s="72"/>
      <c r="H105" s="72"/>
      <c r="I105" s="72"/>
      <c r="J105" s="72"/>
      <c r="K105" s="72"/>
      <c r="L105" s="72"/>
    </row>
    <row r="106" spans="1:12" ht="25.5">
      <c r="A106" s="22"/>
      <c r="B106" s="28" t="s">
        <v>53</v>
      </c>
      <c r="C106" s="17" t="s">
        <v>36</v>
      </c>
      <c r="D106" s="115">
        <v>7069</v>
      </c>
      <c r="E106" s="85">
        <v>0</v>
      </c>
      <c r="F106" s="115">
        <v>7009</v>
      </c>
      <c r="G106" s="85">
        <v>0</v>
      </c>
      <c r="H106" s="115">
        <v>7009</v>
      </c>
      <c r="I106" s="85">
        <v>0</v>
      </c>
      <c r="J106" s="91">
        <v>5900</v>
      </c>
      <c r="K106" s="85">
        <v>0</v>
      </c>
      <c r="L106" s="91">
        <f>SUM(J106:K106)</f>
        <v>5900</v>
      </c>
    </row>
    <row r="107" spans="1:12" ht="25.5">
      <c r="A107" s="22"/>
      <c r="B107" s="28" t="s">
        <v>54</v>
      </c>
      <c r="C107" s="17" t="s">
        <v>38</v>
      </c>
      <c r="D107" s="85">
        <v>0</v>
      </c>
      <c r="E107" s="85">
        <v>0</v>
      </c>
      <c r="F107" s="91">
        <v>1</v>
      </c>
      <c r="G107" s="85">
        <v>0</v>
      </c>
      <c r="H107" s="91">
        <v>1</v>
      </c>
      <c r="I107" s="85">
        <v>0</v>
      </c>
      <c r="J107" s="91">
        <v>1620</v>
      </c>
      <c r="K107" s="85">
        <v>0</v>
      </c>
      <c r="L107" s="91">
        <f>SUM(J107:K107)</f>
        <v>1620</v>
      </c>
    </row>
    <row r="108" spans="1:12" ht="25.5">
      <c r="A108" s="22"/>
      <c r="B108" s="28" t="s">
        <v>55</v>
      </c>
      <c r="C108" s="17" t="s">
        <v>40</v>
      </c>
      <c r="D108" s="94">
        <v>90</v>
      </c>
      <c r="E108" s="79">
        <v>0</v>
      </c>
      <c r="F108" s="94">
        <v>1</v>
      </c>
      <c r="G108" s="79">
        <v>0</v>
      </c>
      <c r="H108" s="94">
        <v>1</v>
      </c>
      <c r="I108" s="79">
        <v>0</v>
      </c>
      <c r="J108" s="73">
        <v>20</v>
      </c>
      <c r="K108" s="79">
        <v>0</v>
      </c>
      <c r="L108" s="73">
        <f>SUM(J108:K108)</f>
        <v>20</v>
      </c>
    </row>
    <row r="109" spans="1:12" ht="25.5">
      <c r="A109" s="22"/>
      <c r="B109" s="28" t="s">
        <v>56</v>
      </c>
      <c r="C109" s="17" t="s">
        <v>42</v>
      </c>
      <c r="D109" s="94">
        <v>305</v>
      </c>
      <c r="E109" s="79">
        <v>0</v>
      </c>
      <c r="F109" s="94">
        <v>1</v>
      </c>
      <c r="G109" s="79">
        <v>0</v>
      </c>
      <c r="H109" s="94">
        <v>1</v>
      </c>
      <c r="I109" s="79">
        <v>0</v>
      </c>
      <c r="J109" s="73">
        <v>109</v>
      </c>
      <c r="K109" s="79">
        <v>0</v>
      </c>
      <c r="L109" s="73">
        <f>SUM(J109:K109)</f>
        <v>109</v>
      </c>
    </row>
    <row r="110" spans="1:12" ht="12.75">
      <c r="A110" s="22" t="s">
        <v>10</v>
      </c>
      <c r="B110" s="28">
        <v>48</v>
      </c>
      <c r="C110" s="17" t="s">
        <v>25</v>
      </c>
      <c r="D110" s="93">
        <f aca="true" t="shared" si="16" ref="D110:L110">SUM(D106:D109)</f>
        <v>7464</v>
      </c>
      <c r="E110" s="90">
        <f t="shared" si="16"/>
        <v>0</v>
      </c>
      <c r="F110" s="93">
        <f t="shared" si="16"/>
        <v>7012</v>
      </c>
      <c r="G110" s="90">
        <f t="shared" si="16"/>
        <v>0</v>
      </c>
      <c r="H110" s="93">
        <f t="shared" si="16"/>
        <v>7012</v>
      </c>
      <c r="I110" s="90">
        <f t="shared" si="16"/>
        <v>0</v>
      </c>
      <c r="J110" s="93">
        <f t="shared" si="16"/>
        <v>7649</v>
      </c>
      <c r="K110" s="90">
        <f t="shared" si="16"/>
        <v>0</v>
      </c>
      <c r="L110" s="93">
        <f t="shared" si="16"/>
        <v>7649</v>
      </c>
    </row>
    <row r="111" spans="1:12" ht="13.5" customHeight="1">
      <c r="A111" s="22"/>
      <c r="B111" s="28"/>
      <c r="C111" s="17"/>
      <c r="D111" s="72"/>
      <c r="E111" s="74"/>
      <c r="F111" s="74"/>
      <c r="G111" s="74"/>
      <c r="H111" s="74"/>
      <c r="I111" s="74"/>
      <c r="J111" s="74"/>
      <c r="K111" s="76"/>
      <c r="L111" s="74"/>
    </row>
    <row r="112" spans="1:12" ht="13.5" customHeight="1">
      <c r="A112" s="22"/>
      <c r="B112" s="28">
        <v>53</v>
      </c>
      <c r="C112" s="17" t="s">
        <v>57</v>
      </c>
      <c r="D112" s="72"/>
      <c r="E112" s="72"/>
      <c r="F112" s="72"/>
      <c r="G112" s="72"/>
      <c r="H112" s="72"/>
      <c r="I112" s="72"/>
      <c r="J112" s="72"/>
      <c r="K112" s="72"/>
      <c r="L112" s="72"/>
    </row>
    <row r="113" spans="1:12" ht="13.5" customHeight="1">
      <c r="A113" s="22"/>
      <c r="B113" s="28" t="s">
        <v>58</v>
      </c>
      <c r="C113" s="17" t="s">
        <v>36</v>
      </c>
      <c r="D113" s="94">
        <v>7616</v>
      </c>
      <c r="E113" s="79">
        <v>0</v>
      </c>
      <c r="F113" s="120">
        <v>7772</v>
      </c>
      <c r="G113" s="79">
        <v>0</v>
      </c>
      <c r="H113" s="120">
        <v>7772</v>
      </c>
      <c r="I113" s="79">
        <v>0</v>
      </c>
      <c r="J113" s="74">
        <v>5085</v>
      </c>
      <c r="K113" s="79">
        <v>0</v>
      </c>
      <c r="L113" s="73">
        <f>SUM(J113:K113)</f>
        <v>5085</v>
      </c>
    </row>
    <row r="114" spans="1:12" ht="13.5" customHeight="1">
      <c r="A114" s="22"/>
      <c r="B114" s="28" t="s">
        <v>59</v>
      </c>
      <c r="C114" s="17" t="s">
        <v>38</v>
      </c>
      <c r="D114" s="85">
        <v>0</v>
      </c>
      <c r="E114" s="85">
        <v>0</v>
      </c>
      <c r="F114" s="74">
        <v>1</v>
      </c>
      <c r="G114" s="85">
        <v>0</v>
      </c>
      <c r="H114" s="74">
        <v>1</v>
      </c>
      <c r="I114" s="85">
        <v>0</v>
      </c>
      <c r="J114" s="74">
        <v>2404</v>
      </c>
      <c r="K114" s="85">
        <v>0</v>
      </c>
      <c r="L114" s="91">
        <f>SUM(J114:K114)</f>
        <v>2404</v>
      </c>
    </row>
    <row r="115" spans="1:12" ht="13.5" customHeight="1">
      <c r="A115" s="50"/>
      <c r="B115" s="53" t="s">
        <v>60</v>
      </c>
      <c r="C115" s="52" t="s">
        <v>40</v>
      </c>
      <c r="D115" s="117">
        <v>91</v>
      </c>
      <c r="E115" s="88">
        <v>0</v>
      </c>
      <c r="F115" s="118">
        <v>1</v>
      </c>
      <c r="G115" s="88">
        <v>0</v>
      </c>
      <c r="H115" s="118">
        <v>1</v>
      </c>
      <c r="I115" s="88">
        <v>0</v>
      </c>
      <c r="J115" s="119">
        <v>20</v>
      </c>
      <c r="K115" s="88">
        <v>0</v>
      </c>
      <c r="L115" s="92">
        <f>SUM(J115:K115)</f>
        <v>20</v>
      </c>
    </row>
    <row r="116" spans="1:12" ht="13.5" customHeight="1">
      <c r="A116" s="22"/>
      <c r="B116" s="28" t="s">
        <v>61</v>
      </c>
      <c r="C116" s="17" t="s">
        <v>42</v>
      </c>
      <c r="D116" s="115">
        <v>308</v>
      </c>
      <c r="E116" s="85">
        <v>0</v>
      </c>
      <c r="F116" s="120">
        <v>1</v>
      </c>
      <c r="G116" s="85">
        <v>0</v>
      </c>
      <c r="H116" s="120">
        <v>1</v>
      </c>
      <c r="I116" s="85">
        <v>0</v>
      </c>
      <c r="J116" s="74">
        <v>100</v>
      </c>
      <c r="K116" s="85">
        <v>0</v>
      </c>
      <c r="L116" s="91">
        <f>SUM(J116:K116)</f>
        <v>100</v>
      </c>
    </row>
    <row r="117" spans="1:12" ht="13.5" customHeight="1">
      <c r="A117" s="22" t="s">
        <v>10</v>
      </c>
      <c r="B117" s="28">
        <v>53</v>
      </c>
      <c r="C117" s="17" t="s">
        <v>57</v>
      </c>
      <c r="D117" s="93">
        <f aca="true" t="shared" si="17" ref="D117:L117">SUM(D113:D116)</f>
        <v>8015</v>
      </c>
      <c r="E117" s="90">
        <f t="shared" si="17"/>
        <v>0</v>
      </c>
      <c r="F117" s="93">
        <f t="shared" si="17"/>
        <v>7775</v>
      </c>
      <c r="G117" s="90">
        <f t="shared" si="17"/>
        <v>0</v>
      </c>
      <c r="H117" s="93">
        <f t="shared" si="17"/>
        <v>7775</v>
      </c>
      <c r="I117" s="90">
        <f t="shared" si="17"/>
        <v>0</v>
      </c>
      <c r="J117" s="93">
        <f t="shared" si="17"/>
        <v>7609</v>
      </c>
      <c r="K117" s="90">
        <f t="shared" si="17"/>
        <v>0</v>
      </c>
      <c r="L117" s="93">
        <f t="shared" si="17"/>
        <v>7609</v>
      </c>
    </row>
    <row r="118" spans="1:12" ht="13.5" customHeight="1">
      <c r="A118" s="22" t="s">
        <v>10</v>
      </c>
      <c r="B118" s="28">
        <v>20</v>
      </c>
      <c r="C118" s="17" t="s">
        <v>34</v>
      </c>
      <c r="D118" s="95">
        <f>D117+D110+D103+D96+D89</f>
        <v>41605</v>
      </c>
      <c r="E118" s="95">
        <f aca="true" t="shared" si="18" ref="E118:L118">E117+E110+E103+E96+E89</f>
        <v>15965</v>
      </c>
      <c r="F118" s="95">
        <f t="shared" si="18"/>
        <v>56715</v>
      </c>
      <c r="G118" s="95">
        <f t="shared" si="18"/>
        <v>10998</v>
      </c>
      <c r="H118" s="95">
        <f t="shared" si="18"/>
        <v>56715</v>
      </c>
      <c r="I118" s="95">
        <f t="shared" si="18"/>
        <v>10998</v>
      </c>
      <c r="J118" s="95">
        <f t="shared" si="18"/>
        <v>39489</v>
      </c>
      <c r="K118" s="95">
        <f t="shared" si="18"/>
        <v>17008</v>
      </c>
      <c r="L118" s="95">
        <f t="shared" si="18"/>
        <v>56497</v>
      </c>
    </row>
    <row r="119" spans="1:12" ht="13.5" customHeight="1">
      <c r="A119" s="22" t="s">
        <v>10</v>
      </c>
      <c r="B119" s="43">
        <v>80.001</v>
      </c>
      <c r="C119" s="20" t="s">
        <v>141</v>
      </c>
      <c r="D119" s="96">
        <f aca="true" t="shared" si="19" ref="D119:L119">D118</f>
        <v>41605</v>
      </c>
      <c r="E119" s="96">
        <f t="shared" si="19"/>
        <v>15965</v>
      </c>
      <c r="F119" s="96">
        <f t="shared" si="19"/>
        <v>56715</v>
      </c>
      <c r="G119" s="96">
        <f t="shared" si="19"/>
        <v>10998</v>
      </c>
      <c r="H119" s="96">
        <f t="shared" si="19"/>
        <v>56715</v>
      </c>
      <c r="I119" s="96">
        <f t="shared" si="19"/>
        <v>10998</v>
      </c>
      <c r="J119" s="75">
        <f t="shared" si="19"/>
        <v>39489</v>
      </c>
      <c r="K119" s="96">
        <f t="shared" si="19"/>
        <v>17008</v>
      </c>
      <c r="L119" s="96">
        <f t="shared" si="19"/>
        <v>56497</v>
      </c>
    </row>
    <row r="120" spans="1:12" ht="13.5" customHeight="1">
      <c r="A120" s="22"/>
      <c r="B120" s="44"/>
      <c r="C120" s="20"/>
      <c r="D120" s="55"/>
      <c r="E120" s="55"/>
      <c r="F120" s="55"/>
      <c r="G120" s="55"/>
      <c r="H120" s="55"/>
      <c r="I120" s="55"/>
      <c r="J120" s="55"/>
      <c r="K120" s="55"/>
      <c r="L120" s="55"/>
    </row>
    <row r="121" spans="1:12" ht="13.5" customHeight="1">
      <c r="A121" s="22"/>
      <c r="B121" s="43">
        <v>80.005</v>
      </c>
      <c r="C121" s="20" t="s">
        <v>102</v>
      </c>
      <c r="D121" s="55"/>
      <c r="E121" s="55"/>
      <c r="F121" s="55"/>
      <c r="G121" s="55"/>
      <c r="H121" s="55"/>
      <c r="I121" s="55"/>
      <c r="J121" s="55"/>
      <c r="K121" s="55"/>
      <c r="L121" s="55"/>
    </row>
    <row r="122" spans="1:12" ht="13.5" customHeight="1">
      <c r="A122" s="22"/>
      <c r="B122" s="45">
        <v>62</v>
      </c>
      <c r="C122" s="17" t="s">
        <v>103</v>
      </c>
      <c r="D122" s="55"/>
      <c r="E122" s="55"/>
      <c r="F122" s="55"/>
      <c r="G122" s="55"/>
      <c r="H122" s="55"/>
      <c r="I122" s="55"/>
      <c r="J122" s="55"/>
      <c r="K122" s="55"/>
      <c r="L122" s="55"/>
    </row>
    <row r="123" spans="1:12" ht="13.5" customHeight="1">
      <c r="A123" s="22"/>
      <c r="B123" s="19" t="s">
        <v>104</v>
      </c>
      <c r="C123" s="17" t="s">
        <v>62</v>
      </c>
      <c r="D123" s="73">
        <v>50</v>
      </c>
      <c r="E123" s="79">
        <v>0</v>
      </c>
      <c r="F123" s="79">
        <v>0</v>
      </c>
      <c r="G123" s="79">
        <v>0</v>
      </c>
      <c r="H123" s="79">
        <v>0</v>
      </c>
      <c r="I123" s="79">
        <v>0</v>
      </c>
      <c r="J123" s="79">
        <v>0</v>
      </c>
      <c r="K123" s="79">
        <v>0</v>
      </c>
      <c r="L123" s="79">
        <f>SUM(J123:K123)</f>
        <v>0</v>
      </c>
    </row>
    <row r="124" spans="1:12" ht="13.5" customHeight="1">
      <c r="A124" s="22" t="s">
        <v>10</v>
      </c>
      <c r="B124" s="43">
        <v>80.005</v>
      </c>
      <c r="C124" s="20" t="s">
        <v>102</v>
      </c>
      <c r="D124" s="75">
        <f aca="true" t="shared" si="20" ref="D124:L124">SUM(D123)</f>
        <v>50</v>
      </c>
      <c r="E124" s="78">
        <f t="shared" si="20"/>
        <v>0</v>
      </c>
      <c r="F124" s="78">
        <f t="shared" si="20"/>
        <v>0</v>
      </c>
      <c r="G124" s="78">
        <f t="shared" si="20"/>
        <v>0</v>
      </c>
      <c r="H124" s="78">
        <f t="shared" si="20"/>
        <v>0</v>
      </c>
      <c r="I124" s="78">
        <f t="shared" si="20"/>
        <v>0</v>
      </c>
      <c r="J124" s="78">
        <f t="shared" si="20"/>
        <v>0</v>
      </c>
      <c r="K124" s="78">
        <f t="shared" si="20"/>
        <v>0</v>
      </c>
      <c r="L124" s="78">
        <f t="shared" si="20"/>
        <v>0</v>
      </c>
    </row>
    <row r="125" spans="1:12" ht="13.5" customHeight="1">
      <c r="A125" s="22"/>
      <c r="B125" s="27"/>
      <c r="C125" s="20"/>
      <c r="D125" s="55"/>
      <c r="E125" s="55"/>
      <c r="F125" s="55"/>
      <c r="G125" s="55"/>
      <c r="H125" s="55"/>
      <c r="I125" s="55"/>
      <c r="J125" s="55"/>
      <c r="K125" s="55"/>
      <c r="L125" s="55"/>
    </row>
    <row r="126" spans="1:12" ht="38.25">
      <c r="A126" s="22"/>
      <c r="B126" s="29">
        <v>80.196</v>
      </c>
      <c r="C126" s="20" t="s">
        <v>63</v>
      </c>
      <c r="D126" s="55"/>
      <c r="E126" s="55"/>
      <c r="F126" s="55"/>
      <c r="G126" s="55"/>
      <c r="H126" s="55"/>
      <c r="I126" s="55"/>
      <c r="J126" s="55"/>
      <c r="K126" s="55"/>
      <c r="L126" s="71"/>
    </row>
    <row r="127" spans="1:12" ht="13.5" customHeight="1">
      <c r="A127" s="22"/>
      <c r="B127" s="19" t="s">
        <v>64</v>
      </c>
      <c r="C127" s="17" t="s">
        <v>65</v>
      </c>
      <c r="D127" s="117">
        <v>600</v>
      </c>
      <c r="E127" s="117">
        <v>50</v>
      </c>
      <c r="F127" s="88">
        <v>0</v>
      </c>
      <c r="G127" s="88">
        <v>0</v>
      </c>
      <c r="H127" s="88">
        <v>0</v>
      </c>
      <c r="I127" s="88">
        <v>0</v>
      </c>
      <c r="J127" s="88">
        <v>0</v>
      </c>
      <c r="K127" s="88">
        <v>0</v>
      </c>
      <c r="L127" s="88">
        <f>SUM(J127:K127)</f>
        <v>0</v>
      </c>
    </row>
    <row r="128" spans="1:12" ht="38.25">
      <c r="A128" s="22" t="s">
        <v>10</v>
      </c>
      <c r="B128" s="29">
        <v>80.196</v>
      </c>
      <c r="C128" s="20" t="s">
        <v>63</v>
      </c>
      <c r="D128" s="117">
        <f aca="true" t="shared" si="21" ref="D128:L128">D127</f>
        <v>600</v>
      </c>
      <c r="E128" s="117">
        <f t="shared" si="21"/>
        <v>50</v>
      </c>
      <c r="F128" s="88">
        <f t="shared" si="21"/>
        <v>0</v>
      </c>
      <c r="G128" s="88">
        <f t="shared" si="21"/>
        <v>0</v>
      </c>
      <c r="H128" s="88">
        <f t="shared" si="21"/>
        <v>0</v>
      </c>
      <c r="I128" s="88">
        <f t="shared" si="21"/>
        <v>0</v>
      </c>
      <c r="J128" s="88">
        <f t="shared" si="21"/>
        <v>0</v>
      </c>
      <c r="K128" s="88">
        <f t="shared" si="21"/>
        <v>0</v>
      </c>
      <c r="L128" s="88">
        <f t="shared" si="21"/>
        <v>0</v>
      </c>
    </row>
    <row r="129" spans="1:12" ht="13.5" customHeight="1">
      <c r="A129" s="22"/>
      <c r="B129" s="30"/>
      <c r="C129" s="20"/>
      <c r="D129" s="55"/>
      <c r="E129" s="55"/>
      <c r="F129" s="55"/>
      <c r="G129" s="55"/>
      <c r="H129" s="55"/>
      <c r="I129" s="55"/>
      <c r="J129" s="55"/>
      <c r="K129" s="55"/>
      <c r="L129" s="55"/>
    </row>
    <row r="130" spans="1:12" ht="13.5" customHeight="1">
      <c r="A130" s="22"/>
      <c r="B130" s="29">
        <v>80.198</v>
      </c>
      <c r="C130" s="20" t="s">
        <v>66</v>
      </c>
      <c r="D130" s="55"/>
      <c r="E130" s="55"/>
      <c r="F130" s="55"/>
      <c r="G130" s="55"/>
      <c r="H130" s="55"/>
      <c r="I130" s="55"/>
      <c r="J130" s="55"/>
      <c r="K130" s="55"/>
      <c r="L130" s="55"/>
    </row>
    <row r="131" spans="1:12" ht="13.5" customHeight="1">
      <c r="A131" s="22"/>
      <c r="B131" s="19" t="s">
        <v>64</v>
      </c>
      <c r="C131" s="17" t="s">
        <v>65</v>
      </c>
      <c r="D131" s="117">
        <v>1400</v>
      </c>
      <c r="E131" s="92">
        <v>110</v>
      </c>
      <c r="F131" s="88">
        <v>0</v>
      </c>
      <c r="G131" s="88">
        <v>0</v>
      </c>
      <c r="H131" s="88">
        <v>0</v>
      </c>
      <c r="I131" s="88">
        <v>0</v>
      </c>
      <c r="J131" s="88">
        <v>0</v>
      </c>
      <c r="K131" s="88">
        <v>0</v>
      </c>
      <c r="L131" s="88">
        <f>SUM(J131:K131)</f>
        <v>0</v>
      </c>
    </row>
    <row r="132" spans="1:12" ht="12.75" customHeight="1">
      <c r="A132" s="22" t="s">
        <v>10</v>
      </c>
      <c r="B132" s="29">
        <v>80.198</v>
      </c>
      <c r="C132" s="20" t="s">
        <v>66</v>
      </c>
      <c r="D132" s="117">
        <f aca="true" t="shared" si="22" ref="D132:L132">D131</f>
        <v>1400</v>
      </c>
      <c r="E132" s="117">
        <f t="shared" si="22"/>
        <v>110</v>
      </c>
      <c r="F132" s="88">
        <f t="shared" si="22"/>
        <v>0</v>
      </c>
      <c r="G132" s="88">
        <f t="shared" si="22"/>
        <v>0</v>
      </c>
      <c r="H132" s="88">
        <f t="shared" si="22"/>
        <v>0</v>
      </c>
      <c r="I132" s="88">
        <f t="shared" si="22"/>
        <v>0</v>
      </c>
      <c r="J132" s="88">
        <f t="shared" si="22"/>
        <v>0</v>
      </c>
      <c r="K132" s="88">
        <f t="shared" si="22"/>
        <v>0</v>
      </c>
      <c r="L132" s="88">
        <f t="shared" si="22"/>
        <v>0</v>
      </c>
    </row>
    <row r="133" spans="1:12" ht="12.75" customHeight="1">
      <c r="A133" s="22"/>
      <c r="B133" s="27"/>
      <c r="C133" s="20"/>
      <c r="D133" s="55"/>
      <c r="E133" s="55"/>
      <c r="F133" s="55"/>
      <c r="G133" s="55"/>
      <c r="H133" s="55"/>
      <c r="I133" s="55"/>
      <c r="J133" s="55"/>
      <c r="K133" s="55"/>
      <c r="L133" s="55"/>
    </row>
    <row r="134" spans="1:12" ht="12.75" customHeight="1">
      <c r="A134" s="22"/>
      <c r="B134" s="43">
        <v>80.799</v>
      </c>
      <c r="C134" s="20" t="s">
        <v>67</v>
      </c>
      <c r="D134" s="72"/>
      <c r="E134" s="72"/>
      <c r="F134" s="72"/>
      <c r="G134" s="72"/>
      <c r="H134" s="72"/>
      <c r="I134" s="72"/>
      <c r="J134" s="72"/>
      <c r="K134" s="72"/>
      <c r="L134" s="72"/>
    </row>
    <row r="135" spans="1:12" ht="12.75" customHeight="1">
      <c r="A135" s="22"/>
      <c r="B135" s="28">
        <v>20</v>
      </c>
      <c r="C135" s="17" t="s">
        <v>34</v>
      </c>
      <c r="D135" s="72"/>
      <c r="E135" s="72"/>
      <c r="F135" s="72"/>
      <c r="G135" s="72"/>
      <c r="H135" s="72"/>
      <c r="I135" s="72"/>
      <c r="J135" s="72"/>
      <c r="K135" s="72"/>
      <c r="L135" s="72"/>
    </row>
    <row r="136" spans="1:12" ht="12.75" customHeight="1">
      <c r="A136" s="22"/>
      <c r="B136" s="27" t="s">
        <v>68</v>
      </c>
      <c r="C136" s="22" t="s">
        <v>67</v>
      </c>
      <c r="D136" s="94">
        <v>2375</v>
      </c>
      <c r="E136" s="79">
        <v>0</v>
      </c>
      <c r="F136" s="94">
        <v>1000</v>
      </c>
      <c r="G136" s="79">
        <v>0</v>
      </c>
      <c r="H136" s="94">
        <v>1000</v>
      </c>
      <c r="I136" s="79">
        <v>0</v>
      </c>
      <c r="J136" s="73">
        <v>1000</v>
      </c>
      <c r="K136" s="79">
        <v>0</v>
      </c>
      <c r="L136" s="73">
        <f>SUM(J136:K136)</f>
        <v>1000</v>
      </c>
    </row>
    <row r="137" spans="1:12" ht="12.75" customHeight="1">
      <c r="A137" s="22" t="s">
        <v>10</v>
      </c>
      <c r="B137" s="43">
        <v>80.799</v>
      </c>
      <c r="C137" s="20" t="s">
        <v>67</v>
      </c>
      <c r="D137" s="75">
        <f aca="true" t="shared" si="23" ref="D137:L137">D136</f>
        <v>2375</v>
      </c>
      <c r="E137" s="78">
        <f t="shared" si="23"/>
        <v>0</v>
      </c>
      <c r="F137" s="75">
        <f t="shared" si="23"/>
        <v>1000</v>
      </c>
      <c r="G137" s="78">
        <f t="shared" si="23"/>
        <v>0</v>
      </c>
      <c r="H137" s="75">
        <f t="shared" si="23"/>
        <v>1000</v>
      </c>
      <c r="I137" s="78">
        <f t="shared" si="23"/>
        <v>0</v>
      </c>
      <c r="J137" s="75">
        <f t="shared" si="23"/>
        <v>1000</v>
      </c>
      <c r="K137" s="78">
        <f t="shared" si="23"/>
        <v>0</v>
      </c>
      <c r="L137" s="75">
        <f t="shared" si="23"/>
        <v>1000</v>
      </c>
    </row>
    <row r="138" spans="1:12" ht="12.75" customHeight="1">
      <c r="A138" s="22"/>
      <c r="B138" s="43"/>
      <c r="C138" s="20"/>
      <c r="D138" s="55"/>
      <c r="E138" s="55"/>
      <c r="F138" s="55"/>
      <c r="G138" s="55"/>
      <c r="H138" s="55"/>
      <c r="I138" s="55"/>
      <c r="J138" s="55"/>
      <c r="K138" s="55"/>
      <c r="L138" s="55"/>
    </row>
    <row r="139" spans="1:12" ht="12.75" customHeight="1">
      <c r="A139" s="22"/>
      <c r="B139" s="42">
        <v>80.8</v>
      </c>
      <c r="C139" s="20" t="s">
        <v>69</v>
      </c>
      <c r="D139" s="56"/>
      <c r="E139" s="56"/>
      <c r="F139" s="56"/>
      <c r="G139" s="56"/>
      <c r="H139" s="56"/>
      <c r="I139" s="56"/>
      <c r="J139" s="56"/>
      <c r="K139" s="56"/>
      <c r="L139" s="56"/>
    </row>
    <row r="140" spans="1:12" ht="27.75" customHeight="1">
      <c r="A140" s="22"/>
      <c r="B140" s="31">
        <v>64</v>
      </c>
      <c r="C140" s="17" t="s">
        <v>135</v>
      </c>
      <c r="D140" s="71"/>
      <c r="E140" s="71"/>
      <c r="F140" s="71"/>
      <c r="G140" s="71"/>
      <c r="H140" s="71"/>
      <c r="I140" s="71"/>
      <c r="J140" s="71"/>
      <c r="K140" s="71"/>
      <c r="L140" s="71"/>
    </row>
    <row r="141" spans="1:12" ht="12.75" customHeight="1">
      <c r="A141" s="22"/>
      <c r="B141" s="19" t="s">
        <v>71</v>
      </c>
      <c r="C141" s="17" t="s">
        <v>36</v>
      </c>
      <c r="D141" s="91">
        <v>993</v>
      </c>
      <c r="E141" s="85">
        <v>0</v>
      </c>
      <c r="F141" s="115">
        <v>1967</v>
      </c>
      <c r="G141" s="85">
        <v>0</v>
      </c>
      <c r="H141" s="115">
        <v>1967</v>
      </c>
      <c r="I141" s="85">
        <v>0</v>
      </c>
      <c r="J141" s="91">
        <v>1919</v>
      </c>
      <c r="K141" s="85">
        <v>0</v>
      </c>
      <c r="L141" s="91">
        <f>SUM(J141:K141)</f>
        <v>1919</v>
      </c>
    </row>
    <row r="142" spans="1:12" ht="12.75" customHeight="1">
      <c r="A142" s="22"/>
      <c r="B142" s="19" t="s">
        <v>72</v>
      </c>
      <c r="C142" s="17" t="s">
        <v>40</v>
      </c>
      <c r="D142" s="91">
        <v>70</v>
      </c>
      <c r="E142" s="85">
        <v>0</v>
      </c>
      <c r="F142" s="115">
        <v>70</v>
      </c>
      <c r="G142" s="85">
        <v>0</v>
      </c>
      <c r="H142" s="115">
        <v>70</v>
      </c>
      <c r="I142" s="85">
        <v>0</v>
      </c>
      <c r="J142" s="91">
        <v>100</v>
      </c>
      <c r="K142" s="85">
        <v>0</v>
      </c>
      <c r="L142" s="91">
        <f>SUM(J142:K142)</f>
        <v>100</v>
      </c>
    </row>
    <row r="143" spans="1:12" ht="12.75" customHeight="1">
      <c r="A143" s="22"/>
      <c r="B143" s="19" t="s">
        <v>73</v>
      </c>
      <c r="C143" s="17" t="s">
        <v>42</v>
      </c>
      <c r="D143" s="91">
        <v>50</v>
      </c>
      <c r="E143" s="85">
        <v>0</v>
      </c>
      <c r="F143" s="115">
        <v>60</v>
      </c>
      <c r="G143" s="85">
        <v>0</v>
      </c>
      <c r="H143" s="115">
        <v>60</v>
      </c>
      <c r="I143" s="85">
        <v>0</v>
      </c>
      <c r="J143" s="91">
        <v>80</v>
      </c>
      <c r="K143" s="85">
        <v>0</v>
      </c>
      <c r="L143" s="91">
        <f>SUM(J143:K143)</f>
        <v>80</v>
      </c>
    </row>
    <row r="144" spans="1:12" ht="12.75" customHeight="1">
      <c r="A144" s="50"/>
      <c r="B144" s="80" t="s">
        <v>101</v>
      </c>
      <c r="C144" s="52" t="s">
        <v>70</v>
      </c>
      <c r="D144" s="92">
        <v>102</v>
      </c>
      <c r="E144" s="88">
        <v>0</v>
      </c>
      <c r="F144" s="88">
        <v>0</v>
      </c>
      <c r="G144" s="88">
        <v>0</v>
      </c>
      <c r="H144" s="117">
        <v>595</v>
      </c>
      <c r="I144" s="88">
        <v>0</v>
      </c>
      <c r="J144" s="88">
        <v>0</v>
      </c>
      <c r="K144" s="88">
        <v>0</v>
      </c>
      <c r="L144" s="88">
        <f>SUM(J144:K144)</f>
        <v>0</v>
      </c>
    </row>
    <row r="145" spans="1:12" ht="27.75" customHeight="1">
      <c r="A145" s="99" t="s">
        <v>10</v>
      </c>
      <c r="B145" s="103">
        <v>64</v>
      </c>
      <c r="C145" s="101" t="s">
        <v>135</v>
      </c>
      <c r="D145" s="104">
        <f aca="true" t="shared" si="24" ref="D145:L145">SUM(D140:D144)</f>
        <v>1215</v>
      </c>
      <c r="E145" s="102">
        <f t="shared" si="24"/>
        <v>0</v>
      </c>
      <c r="F145" s="104">
        <f t="shared" si="24"/>
        <v>2097</v>
      </c>
      <c r="G145" s="102">
        <f t="shared" si="24"/>
        <v>0</v>
      </c>
      <c r="H145" s="104">
        <f t="shared" si="24"/>
        <v>2692</v>
      </c>
      <c r="I145" s="102">
        <f t="shared" si="24"/>
        <v>0</v>
      </c>
      <c r="J145" s="104">
        <f t="shared" si="24"/>
        <v>2099</v>
      </c>
      <c r="K145" s="102">
        <f t="shared" si="24"/>
        <v>0</v>
      </c>
      <c r="L145" s="104">
        <f t="shared" si="24"/>
        <v>2099</v>
      </c>
    </row>
    <row r="146" spans="1:12" ht="12.75" customHeight="1">
      <c r="A146" s="22" t="s">
        <v>10</v>
      </c>
      <c r="B146" s="42">
        <v>80.8</v>
      </c>
      <c r="C146" s="20" t="s">
        <v>69</v>
      </c>
      <c r="D146" s="75">
        <f>D145</f>
        <v>1215</v>
      </c>
      <c r="E146" s="78">
        <f aca="true" t="shared" si="25" ref="E146:L146">E145</f>
        <v>0</v>
      </c>
      <c r="F146" s="75">
        <f t="shared" si="25"/>
        <v>2097</v>
      </c>
      <c r="G146" s="78">
        <f t="shared" si="25"/>
        <v>0</v>
      </c>
      <c r="H146" s="75">
        <f t="shared" si="25"/>
        <v>2692</v>
      </c>
      <c r="I146" s="78">
        <f t="shared" si="25"/>
        <v>0</v>
      </c>
      <c r="J146" s="75">
        <f t="shared" si="25"/>
        <v>2099</v>
      </c>
      <c r="K146" s="78">
        <f t="shared" si="25"/>
        <v>0</v>
      </c>
      <c r="L146" s="75">
        <f t="shared" si="25"/>
        <v>2099</v>
      </c>
    </row>
    <row r="147" spans="1:12" ht="12.75" customHeight="1">
      <c r="A147" s="22" t="s">
        <v>10</v>
      </c>
      <c r="B147" s="19">
        <v>80</v>
      </c>
      <c r="C147" s="17" t="s">
        <v>33</v>
      </c>
      <c r="D147" s="94">
        <f aca="true" t="shared" si="26" ref="D147:L147">D146+D136+D119+D132+D128+D123</f>
        <v>47245</v>
      </c>
      <c r="E147" s="94">
        <f t="shared" si="26"/>
        <v>16125</v>
      </c>
      <c r="F147" s="94">
        <f t="shared" si="26"/>
        <v>59812</v>
      </c>
      <c r="G147" s="94">
        <f t="shared" si="26"/>
        <v>10998</v>
      </c>
      <c r="H147" s="94">
        <f t="shared" si="26"/>
        <v>60407</v>
      </c>
      <c r="I147" s="94">
        <f t="shared" si="26"/>
        <v>10998</v>
      </c>
      <c r="J147" s="94">
        <f t="shared" si="26"/>
        <v>42588</v>
      </c>
      <c r="K147" s="94">
        <f t="shared" si="26"/>
        <v>17008</v>
      </c>
      <c r="L147" s="94">
        <f t="shared" si="26"/>
        <v>59596</v>
      </c>
    </row>
    <row r="148" spans="1:12" ht="12.75" customHeight="1">
      <c r="A148" s="22" t="s">
        <v>10</v>
      </c>
      <c r="B148" s="30">
        <v>2702</v>
      </c>
      <c r="C148" s="20" t="s">
        <v>1</v>
      </c>
      <c r="D148" s="96">
        <f aca="true" t="shared" si="27" ref="D148:L148">D147+D75</f>
        <v>311122</v>
      </c>
      <c r="E148" s="96">
        <f t="shared" si="27"/>
        <v>23204</v>
      </c>
      <c r="F148" s="96">
        <f t="shared" si="27"/>
        <v>661212</v>
      </c>
      <c r="G148" s="96">
        <f t="shared" si="27"/>
        <v>15849</v>
      </c>
      <c r="H148" s="96">
        <f t="shared" si="27"/>
        <v>665407</v>
      </c>
      <c r="I148" s="96">
        <f t="shared" si="27"/>
        <v>15849</v>
      </c>
      <c r="J148" s="75">
        <f t="shared" si="27"/>
        <v>1051788</v>
      </c>
      <c r="K148" s="96">
        <f t="shared" si="27"/>
        <v>32400</v>
      </c>
      <c r="L148" s="96">
        <f t="shared" si="27"/>
        <v>1084188</v>
      </c>
    </row>
    <row r="149" spans="1:12" ht="12.75" customHeight="1">
      <c r="A149" s="22"/>
      <c r="B149" s="30"/>
      <c r="C149" s="20"/>
      <c r="D149" s="55"/>
      <c r="E149" s="55"/>
      <c r="F149" s="55"/>
      <c r="G149" s="55"/>
      <c r="H149" s="55"/>
      <c r="I149" s="55"/>
      <c r="J149" s="55"/>
      <c r="K149" s="55"/>
      <c r="L149" s="55"/>
    </row>
    <row r="150" spans="1:12" ht="12.75" customHeight="1">
      <c r="A150" s="22" t="s">
        <v>12</v>
      </c>
      <c r="B150" s="30">
        <v>2705</v>
      </c>
      <c r="C150" s="20" t="s">
        <v>2</v>
      </c>
      <c r="D150" s="56"/>
      <c r="E150" s="56"/>
      <c r="F150" s="56"/>
      <c r="G150" s="56"/>
      <c r="H150" s="56"/>
      <c r="I150" s="56"/>
      <c r="J150" s="56"/>
      <c r="K150" s="56"/>
      <c r="L150" s="56"/>
    </row>
    <row r="151" spans="1:12" ht="25.5">
      <c r="A151" s="22"/>
      <c r="B151" s="30">
        <v>0.101</v>
      </c>
      <c r="C151" s="20" t="s">
        <v>169</v>
      </c>
      <c r="D151" s="56"/>
      <c r="E151" s="56"/>
      <c r="F151" s="56"/>
      <c r="G151" s="56"/>
      <c r="H151" s="56"/>
      <c r="I151" s="56"/>
      <c r="J151" s="56"/>
      <c r="K151" s="56"/>
      <c r="L151" s="56"/>
    </row>
    <row r="152" spans="1:12" ht="12.75" customHeight="1">
      <c r="A152" s="22"/>
      <c r="B152" s="108">
        <v>0.45</v>
      </c>
      <c r="C152" s="17" t="s">
        <v>16</v>
      </c>
      <c r="D152" s="56"/>
      <c r="E152" s="56"/>
      <c r="F152" s="56"/>
      <c r="G152" s="56"/>
      <c r="H152" s="56"/>
      <c r="I152" s="56"/>
      <c r="J152" s="56"/>
      <c r="K152" s="56"/>
      <c r="L152" s="56"/>
    </row>
    <row r="153" spans="1:12" ht="25.5">
      <c r="A153" s="22"/>
      <c r="B153" s="19" t="s">
        <v>171</v>
      </c>
      <c r="C153" s="17" t="s">
        <v>172</v>
      </c>
      <c r="D153" s="86">
        <v>0</v>
      </c>
      <c r="E153" s="86">
        <v>0</v>
      </c>
      <c r="F153" s="86">
        <v>0</v>
      </c>
      <c r="G153" s="86">
        <v>0</v>
      </c>
      <c r="H153" s="86">
        <v>0</v>
      </c>
      <c r="I153" s="86">
        <v>0</v>
      </c>
      <c r="J153" s="56">
        <v>5000</v>
      </c>
      <c r="K153" s="86">
        <v>0</v>
      </c>
      <c r="L153" s="56">
        <f>SUM(J153:K153)</f>
        <v>5000</v>
      </c>
    </row>
    <row r="154" spans="1:12" ht="25.5">
      <c r="A154" s="22"/>
      <c r="B154" s="19" t="s">
        <v>170</v>
      </c>
      <c r="C154" s="17" t="s">
        <v>173</v>
      </c>
      <c r="D154" s="86">
        <v>0</v>
      </c>
      <c r="E154" s="86">
        <v>0</v>
      </c>
      <c r="F154" s="86">
        <v>0</v>
      </c>
      <c r="G154" s="86">
        <v>0</v>
      </c>
      <c r="H154" s="86">
        <v>0</v>
      </c>
      <c r="I154" s="86">
        <v>0</v>
      </c>
      <c r="J154" s="56">
        <v>500</v>
      </c>
      <c r="K154" s="86">
        <v>0</v>
      </c>
      <c r="L154" s="56">
        <f>SUM(J154:K154)</f>
        <v>500</v>
      </c>
    </row>
    <row r="155" spans="1:12" ht="12.75" customHeight="1">
      <c r="A155" s="22" t="s">
        <v>10</v>
      </c>
      <c r="B155" s="30">
        <v>0.101</v>
      </c>
      <c r="C155" s="20" t="s">
        <v>169</v>
      </c>
      <c r="D155" s="90">
        <f aca="true" t="shared" si="28" ref="D155:I155">SUM(D153:D154)</f>
        <v>0</v>
      </c>
      <c r="E155" s="90">
        <f t="shared" si="28"/>
        <v>0</v>
      </c>
      <c r="F155" s="90">
        <f t="shared" si="28"/>
        <v>0</v>
      </c>
      <c r="G155" s="90">
        <f t="shared" si="28"/>
        <v>0</v>
      </c>
      <c r="H155" s="90">
        <f t="shared" si="28"/>
        <v>0</v>
      </c>
      <c r="I155" s="90">
        <f t="shared" si="28"/>
        <v>0</v>
      </c>
      <c r="J155" s="109">
        <f>SUM(J153:J154)</f>
        <v>5500</v>
      </c>
      <c r="K155" s="90">
        <f>SUM(K153:K154)</f>
        <v>0</v>
      </c>
      <c r="L155" s="109">
        <f>SUM(L153:L154)</f>
        <v>5500</v>
      </c>
    </row>
    <row r="156" spans="1:12" ht="12.75" customHeight="1">
      <c r="A156" s="22"/>
      <c r="B156" s="19"/>
      <c r="C156" s="17"/>
      <c r="D156" s="56"/>
      <c r="E156" s="56"/>
      <c r="F156" s="56"/>
      <c r="G156" s="56"/>
      <c r="H156" s="56"/>
      <c r="I156" s="56"/>
      <c r="J156" s="56"/>
      <c r="K156" s="56"/>
      <c r="L156" s="56"/>
    </row>
    <row r="157" spans="1:12" ht="25.5">
      <c r="A157" s="22"/>
      <c r="B157" s="29">
        <v>0.196</v>
      </c>
      <c r="C157" s="20" t="s">
        <v>63</v>
      </c>
      <c r="D157" s="55"/>
      <c r="E157" s="55"/>
      <c r="F157" s="55"/>
      <c r="G157" s="55"/>
      <c r="H157" s="55"/>
      <c r="I157" s="55"/>
      <c r="J157" s="55"/>
      <c r="K157" s="55"/>
      <c r="L157" s="55"/>
    </row>
    <row r="158" spans="1:12" ht="13.5" customHeight="1">
      <c r="A158" s="22"/>
      <c r="B158" s="19" t="s">
        <v>64</v>
      </c>
      <c r="C158" s="17" t="s">
        <v>65</v>
      </c>
      <c r="D158" s="94">
        <v>90</v>
      </c>
      <c r="E158" s="79">
        <v>0</v>
      </c>
      <c r="F158" s="79">
        <v>0</v>
      </c>
      <c r="G158" s="79">
        <v>0</v>
      </c>
      <c r="H158" s="79">
        <v>0</v>
      </c>
      <c r="I158" s="79">
        <v>0</v>
      </c>
      <c r="J158" s="79">
        <v>0</v>
      </c>
      <c r="K158" s="79">
        <v>0</v>
      </c>
      <c r="L158" s="79">
        <f>SUM(J158:K158)</f>
        <v>0</v>
      </c>
    </row>
    <row r="159" spans="1:12" ht="25.5">
      <c r="A159" s="22" t="s">
        <v>10</v>
      </c>
      <c r="B159" s="29">
        <v>0.196</v>
      </c>
      <c r="C159" s="20" t="s">
        <v>63</v>
      </c>
      <c r="D159" s="75">
        <f aca="true" t="shared" si="29" ref="D159:L159">D158</f>
        <v>90</v>
      </c>
      <c r="E159" s="78">
        <f t="shared" si="29"/>
        <v>0</v>
      </c>
      <c r="F159" s="78">
        <f t="shared" si="29"/>
        <v>0</v>
      </c>
      <c r="G159" s="78">
        <f t="shared" si="29"/>
        <v>0</v>
      </c>
      <c r="H159" s="78">
        <f t="shared" si="29"/>
        <v>0</v>
      </c>
      <c r="I159" s="78">
        <f t="shared" si="29"/>
        <v>0</v>
      </c>
      <c r="J159" s="78">
        <f t="shared" si="29"/>
        <v>0</v>
      </c>
      <c r="K159" s="78">
        <f t="shared" si="29"/>
        <v>0</v>
      </c>
      <c r="L159" s="78">
        <f t="shared" si="29"/>
        <v>0</v>
      </c>
    </row>
    <row r="160" spans="1:12" ht="13.5" customHeight="1">
      <c r="A160" s="22"/>
      <c r="B160" s="30"/>
      <c r="C160" s="20"/>
      <c r="D160" s="55"/>
      <c r="E160" s="55"/>
      <c r="F160" s="55"/>
      <c r="G160" s="55"/>
      <c r="H160" s="55"/>
      <c r="I160" s="55"/>
      <c r="J160" s="55"/>
      <c r="K160" s="55"/>
      <c r="L160" s="55"/>
    </row>
    <row r="161" spans="1:12" ht="13.5" customHeight="1">
      <c r="A161" s="22"/>
      <c r="B161" s="29">
        <v>0.198</v>
      </c>
      <c r="C161" s="20" t="s">
        <v>66</v>
      </c>
      <c r="D161" s="55"/>
      <c r="E161" s="55"/>
      <c r="F161" s="55"/>
      <c r="G161" s="55"/>
      <c r="H161" s="55"/>
      <c r="I161" s="55"/>
      <c r="J161" s="55"/>
      <c r="K161" s="55"/>
      <c r="L161" s="55"/>
    </row>
    <row r="162" spans="1:12" ht="13.5" customHeight="1">
      <c r="A162" s="22"/>
      <c r="B162" s="19" t="s">
        <v>64</v>
      </c>
      <c r="C162" s="17" t="s">
        <v>65</v>
      </c>
      <c r="D162" s="94">
        <v>210</v>
      </c>
      <c r="E162" s="79">
        <v>0</v>
      </c>
      <c r="F162" s="79">
        <v>0</v>
      </c>
      <c r="G162" s="79">
        <v>0</v>
      </c>
      <c r="H162" s="79">
        <v>0</v>
      </c>
      <c r="I162" s="79">
        <v>0</v>
      </c>
      <c r="J162" s="79">
        <v>0</v>
      </c>
      <c r="K162" s="79">
        <v>0</v>
      </c>
      <c r="L162" s="79">
        <f>SUM(J162:K162)</f>
        <v>0</v>
      </c>
    </row>
    <row r="163" spans="1:12" ht="13.5" customHeight="1">
      <c r="A163" s="22" t="s">
        <v>10</v>
      </c>
      <c r="B163" s="29">
        <v>0.198</v>
      </c>
      <c r="C163" s="20" t="s">
        <v>66</v>
      </c>
      <c r="D163" s="75">
        <f aca="true" t="shared" si="30" ref="D163:L163">D162</f>
        <v>210</v>
      </c>
      <c r="E163" s="78">
        <f t="shared" si="30"/>
        <v>0</v>
      </c>
      <c r="F163" s="78">
        <f t="shared" si="30"/>
        <v>0</v>
      </c>
      <c r="G163" s="78">
        <f t="shared" si="30"/>
        <v>0</v>
      </c>
      <c r="H163" s="78">
        <f t="shared" si="30"/>
        <v>0</v>
      </c>
      <c r="I163" s="78">
        <f t="shared" si="30"/>
        <v>0</v>
      </c>
      <c r="J163" s="78">
        <f t="shared" si="30"/>
        <v>0</v>
      </c>
      <c r="K163" s="78">
        <f t="shared" si="30"/>
        <v>0</v>
      </c>
      <c r="L163" s="78">
        <f t="shared" si="30"/>
        <v>0</v>
      </c>
    </row>
    <row r="164" spans="1:12" ht="13.5" customHeight="1">
      <c r="A164" s="39" t="s">
        <v>10</v>
      </c>
      <c r="B164" s="30">
        <v>2705</v>
      </c>
      <c r="C164" s="20" t="s">
        <v>2</v>
      </c>
      <c r="D164" s="92">
        <f aca="true" t="shared" si="31" ref="D164:I164">D159+D163+D155</f>
        <v>300</v>
      </c>
      <c r="E164" s="88">
        <f t="shared" si="31"/>
        <v>0</v>
      </c>
      <c r="F164" s="88">
        <f t="shared" si="31"/>
        <v>0</v>
      </c>
      <c r="G164" s="88">
        <f t="shared" si="31"/>
        <v>0</v>
      </c>
      <c r="H164" s="88">
        <f t="shared" si="31"/>
        <v>0</v>
      </c>
      <c r="I164" s="88">
        <f t="shared" si="31"/>
        <v>0</v>
      </c>
      <c r="J164" s="92">
        <f>J159+J163+J155</f>
        <v>5500</v>
      </c>
      <c r="K164" s="88">
        <f>K159+K163+K155</f>
        <v>0</v>
      </c>
      <c r="L164" s="92">
        <f>L159+L163+L155</f>
        <v>5500</v>
      </c>
    </row>
    <row r="165" spans="1:12" ht="13.5" customHeight="1">
      <c r="A165" s="39"/>
      <c r="B165" s="30"/>
      <c r="C165" s="20"/>
      <c r="D165" s="55"/>
      <c r="E165" s="55"/>
      <c r="F165" s="55"/>
      <c r="G165" s="55"/>
      <c r="H165" s="55"/>
      <c r="I165" s="55"/>
      <c r="J165" s="55"/>
      <c r="K165" s="55"/>
      <c r="L165" s="55"/>
    </row>
    <row r="166" spans="1:12" ht="13.5" customHeight="1">
      <c r="A166" s="22" t="s">
        <v>12</v>
      </c>
      <c r="B166" s="30">
        <v>2711</v>
      </c>
      <c r="C166" s="20" t="s">
        <v>74</v>
      </c>
      <c r="D166" s="56"/>
      <c r="E166" s="56"/>
      <c r="F166" s="56"/>
      <c r="G166" s="56"/>
      <c r="H166" s="56"/>
      <c r="I166" s="56"/>
      <c r="J166" s="56"/>
      <c r="K166" s="56"/>
      <c r="L166" s="56"/>
    </row>
    <row r="167" spans="1:12" ht="13.5" customHeight="1">
      <c r="A167" s="22"/>
      <c r="B167" s="28">
        <v>1</v>
      </c>
      <c r="C167" s="17" t="s">
        <v>75</v>
      </c>
      <c r="D167" s="56"/>
      <c r="E167" s="56"/>
      <c r="F167" s="56"/>
      <c r="G167" s="56"/>
      <c r="H167" s="56"/>
      <c r="I167" s="56"/>
      <c r="J167" s="56"/>
      <c r="K167" s="56"/>
      <c r="L167" s="56"/>
    </row>
    <row r="168" spans="1:12" ht="13.5" customHeight="1">
      <c r="A168" s="50"/>
      <c r="B168" s="110">
        <v>1.103</v>
      </c>
      <c r="C168" s="111" t="s">
        <v>76</v>
      </c>
      <c r="D168" s="112"/>
      <c r="E168" s="112"/>
      <c r="F168" s="112"/>
      <c r="G168" s="112"/>
      <c r="H168" s="112"/>
      <c r="I168" s="112"/>
      <c r="J168" s="112"/>
      <c r="K168" s="112"/>
      <c r="L168" s="112"/>
    </row>
    <row r="169" spans="1:12" ht="13.5" customHeight="1">
      <c r="A169" s="22"/>
      <c r="B169" s="28">
        <v>60</v>
      </c>
      <c r="C169" s="17" t="s">
        <v>15</v>
      </c>
      <c r="D169" s="56"/>
      <c r="E169" s="56"/>
      <c r="F169" s="56"/>
      <c r="G169" s="56"/>
      <c r="H169" s="56"/>
      <c r="I169" s="56"/>
      <c r="J169" s="56"/>
      <c r="K169" s="56"/>
      <c r="L169" s="56"/>
    </row>
    <row r="170" spans="1:12" ht="13.5" customHeight="1">
      <c r="A170" s="22"/>
      <c r="B170" s="28">
        <v>44</v>
      </c>
      <c r="C170" s="17" t="s">
        <v>112</v>
      </c>
      <c r="D170" s="72"/>
      <c r="E170" s="72"/>
      <c r="F170" s="72"/>
      <c r="G170" s="72"/>
      <c r="H170" s="72"/>
      <c r="I170" s="72"/>
      <c r="J170" s="72"/>
      <c r="K170" s="72"/>
      <c r="L170" s="72"/>
    </row>
    <row r="171" spans="1:12" ht="13.5" customHeight="1">
      <c r="A171" s="22"/>
      <c r="B171" s="28" t="s">
        <v>113</v>
      </c>
      <c r="C171" s="17" t="s">
        <v>62</v>
      </c>
      <c r="D171" s="74">
        <v>21815</v>
      </c>
      <c r="E171" s="87">
        <v>0</v>
      </c>
      <c r="F171" s="120">
        <v>25900</v>
      </c>
      <c r="G171" s="87">
        <v>0</v>
      </c>
      <c r="H171" s="120">
        <v>25900</v>
      </c>
      <c r="I171" s="87">
        <v>0</v>
      </c>
      <c r="J171" s="74">
        <v>1</v>
      </c>
      <c r="K171" s="87">
        <v>0</v>
      </c>
      <c r="L171" s="74">
        <f>SUM(J171:K171)</f>
        <v>1</v>
      </c>
    </row>
    <row r="172" spans="1:12" ht="13.5" customHeight="1">
      <c r="A172" s="22"/>
      <c r="B172" s="28" t="s">
        <v>133</v>
      </c>
      <c r="C172" s="17" t="s">
        <v>77</v>
      </c>
      <c r="D172" s="74">
        <v>4890</v>
      </c>
      <c r="E172" s="87">
        <v>0</v>
      </c>
      <c r="F172" s="87">
        <v>0</v>
      </c>
      <c r="G172" s="87">
        <v>0</v>
      </c>
      <c r="H172" s="87">
        <v>0</v>
      </c>
      <c r="I172" s="87">
        <v>0</v>
      </c>
      <c r="J172" s="74">
        <v>1</v>
      </c>
      <c r="K172" s="87">
        <v>0</v>
      </c>
      <c r="L172" s="74">
        <f>SUM(J172:K172)</f>
        <v>1</v>
      </c>
    </row>
    <row r="173" spans="1:12" ht="13.5" customHeight="1">
      <c r="A173" s="22" t="s">
        <v>10</v>
      </c>
      <c r="B173" s="28">
        <v>44</v>
      </c>
      <c r="C173" s="17" t="s">
        <v>112</v>
      </c>
      <c r="D173" s="93">
        <f aca="true" t="shared" si="32" ref="D173:L173">SUM(D171:D172)</f>
        <v>26705</v>
      </c>
      <c r="E173" s="90">
        <f t="shared" si="32"/>
        <v>0</v>
      </c>
      <c r="F173" s="93">
        <f t="shared" si="32"/>
        <v>25900</v>
      </c>
      <c r="G173" s="90">
        <f t="shared" si="32"/>
        <v>0</v>
      </c>
      <c r="H173" s="93">
        <f t="shared" si="32"/>
        <v>25900</v>
      </c>
      <c r="I173" s="90">
        <f t="shared" si="32"/>
        <v>0</v>
      </c>
      <c r="J173" s="93">
        <f t="shared" si="32"/>
        <v>2</v>
      </c>
      <c r="K173" s="90">
        <f t="shared" si="32"/>
        <v>0</v>
      </c>
      <c r="L173" s="93">
        <f t="shared" si="32"/>
        <v>2</v>
      </c>
    </row>
    <row r="174" spans="1:12" ht="13.5" customHeight="1">
      <c r="A174" s="22"/>
      <c r="B174" s="28"/>
      <c r="C174" s="17"/>
      <c r="D174" s="56"/>
      <c r="E174" s="56"/>
      <c r="F174" s="56"/>
      <c r="G174" s="56"/>
      <c r="H174" s="56"/>
      <c r="I174" s="56"/>
      <c r="J174" s="56"/>
      <c r="K174" s="56"/>
      <c r="L174" s="56"/>
    </row>
    <row r="175" spans="1:12" ht="13.5" customHeight="1">
      <c r="A175" s="22"/>
      <c r="B175" s="28">
        <v>45</v>
      </c>
      <c r="C175" s="17" t="s">
        <v>16</v>
      </c>
      <c r="D175" s="56"/>
      <c r="E175" s="56"/>
      <c r="F175" s="56"/>
      <c r="G175" s="56"/>
      <c r="H175" s="56"/>
      <c r="I175" s="56"/>
      <c r="J175" s="56"/>
      <c r="K175" s="56"/>
      <c r="L175" s="56"/>
    </row>
    <row r="176" spans="1:12" ht="25.5">
      <c r="A176" s="22"/>
      <c r="B176" s="27" t="s">
        <v>129</v>
      </c>
      <c r="C176" s="17" t="s">
        <v>158</v>
      </c>
      <c r="D176" s="79">
        <v>0</v>
      </c>
      <c r="E176" s="79">
        <v>0</v>
      </c>
      <c r="F176" s="73">
        <v>6000</v>
      </c>
      <c r="G176" s="79">
        <v>0</v>
      </c>
      <c r="H176" s="73">
        <v>6000</v>
      </c>
      <c r="I176" s="79">
        <v>0</v>
      </c>
      <c r="J176" s="79">
        <v>0</v>
      </c>
      <c r="K176" s="79">
        <v>0</v>
      </c>
      <c r="L176" s="79">
        <f>SUM(J176:K176)</f>
        <v>0</v>
      </c>
    </row>
    <row r="177" spans="1:12" ht="25.5">
      <c r="A177" s="22"/>
      <c r="B177" s="27" t="s">
        <v>144</v>
      </c>
      <c r="C177" s="17" t="s">
        <v>163</v>
      </c>
      <c r="D177" s="79">
        <v>0</v>
      </c>
      <c r="E177" s="79">
        <v>0</v>
      </c>
      <c r="F177" s="73">
        <v>6000</v>
      </c>
      <c r="G177" s="79">
        <v>0</v>
      </c>
      <c r="H177" s="73">
        <v>6000</v>
      </c>
      <c r="I177" s="79">
        <v>0</v>
      </c>
      <c r="J177" s="79">
        <v>0</v>
      </c>
      <c r="K177" s="79">
        <v>0</v>
      </c>
      <c r="L177" s="79">
        <f>SUM(J177:K177)</f>
        <v>0</v>
      </c>
    </row>
    <row r="178" spans="1:12" ht="12.75" customHeight="1">
      <c r="A178" s="22" t="s">
        <v>10</v>
      </c>
      <c r="B178" s="28">
        <v>45</v>
      </c>
      <c r="C178" s="17" t="s">
        <v>16</v>
      </c>
      <c r="D178" s="78">
        <f aca="true" t="shared" si="33" ref="D178:L178">SUM(D176:D177)</f>
        <v>0</v>
      </c>
      <c r="E178" s="78">
        <f t="shared" si="33"/>
        <v>0</v>
      </c>
      <c r="F178" s="75">
        <f t="shared" si="33"/>
        <v>12000</v>
      </c>
      <c r="G178" s="78">
        <f t="shared" si="33"/>
        <v>0</v>
      </c>
      <c r="H178" s="75">
        <f t="shared" si="33"/>
        <v>12000</v>
      </c>
      <c r="I178" s="78">
        <f t="shared" si="33"/>
        <v>0</v>
      </c>
      <c r="J178" s="78">
        <f t="shared" si="33"/>
        <v>0</v>
      </c>
      <c r="K178" s="78">
        <f t="shared" si="33"/>
        <v>0</v>
      </c>
      <c r="L178" s="78">
        <f t="shared" si="33"/>
        <v>0</v>
      </c>
    </row>
    <row r="179" spans="1:12" ht="12.75" customHeight="1">
      <c r="A179" s="22"/>
      <c r="B179" s="27"/>
      <c r="C179" s="17"/>
      <c r="D179" s="71"/>
      <c r="E179" s="71"/>
      <c r="F179" s="71"/>
      <c r="G179" s="71"/>
      <c r="H179" s="71"/>
      <c r="I179" s="71"/>
      <c r="J179" s="71"/>
      <c r="K179" s="71"/>
      <c r="L179" s="71"/>
    </row>
    <row r="180" spans="1:12" ht="12.75" customHeight="1">
      <c r="A180" s="22"/>
      <c r="B180" s="28">
        <v>48</v>
      </c>
      <c r="C180" s="17" t="s">
        <v>25</v>
      </c>
      <c r="D180" s="55"/>
      <c r="E180" s="55"/>
      <c r="F180" s="55"/>
      <c r="G180" s="55"/>
      <c r="H180" s="55"/>
      <c r="I180" s="55"/>
      <c r="J180" s="55"/>
      <c r="K180" s="55"/>
      <c r="L180" s="55"/>
    </row>
    <row r="181" spans="1:12" ht="12.75">
      <c r="A181" s="22"/>
      <c r="B181" s="27" t="s">
        <v>78</v>
      </c>
      <c r="C181" s="17" t="s">
        <v>77</v>
      </c>
      <c r="D181" s="73">
        <v>113</v>
      </c>
      <c r="E181" s="79">
        <v>0</v>
      </c>
      <c r="F181" s="79">
        <v>0</v>
      </c>
      <c r="G181" s="79">
        <v>0</v>
      </c>
      <c r="H181" s="79">
        <v>0</v>
      </c>
      <c r="I181" s="79">
        <v>0</v>
      </c>
      <c r="J181" s="79">
        <v>0</v>
      </c>
      <c r="K181" s="79">
        <v>0</v>
      </c>
      <c r="L181" s="79">
        <f>SUM(J181:K181)</f>
        <v>0</v>
      </c>
    </row>
    <row r="182" spans="1:12" ht="12.75">
      <c r="A182" s="22" t="s">
        <v>10</v>
      </c>
      <c r="B182" s="28">
        <v>48</v>
      </c>
      <c r="C182" s="17" t="s">
        <v>25</v>
      </c>
      <c r="D182" s="92">
        <f aca="true" t="shared" si="34" ref="D182:L182">SUM(D181:D181)</f>
        <v>113</v>
      </c>
      <c r="E182" s="88">
        <f t="shared" si="34"/>
        <v>0</v>
      </c>
      <c r="F182" s="88">
        <f t="shared" si="34"/>
        <v>0</v>
      </c>
      <c r="G182" s="88">
        <f t="shared" si="34"/>
        <v>0</v>
      </c>
      <c r="H182" s="88">
        <f t="shared" si="34"/>
        <v>0</v>
      </c>
      <c r="I182" s="88">
        <f t="shared" si="34"/>
        <v>0</v>
      </c>
      <c r="J182" s="88">
        <f t="shared" si="34"/>
        <v>0</v>
      </c>
      <c r="K182" s="88">
        <f t="shared" si="34"/>
        <v>0</v>
      </c>
      <c r="L182" s="88">
        <f t="shared" si="34"/>
        <v>0</v>
      </c>
    </row>
    <row r="183" spans="1:12" ht="12.75">
      <c r="A183" s="39" t="s">
        <v>10</v>
      </c>
      <c r="B183" s="28">
        <v>60</v>
      </c>
      <c r="C183" s="17" t="s">
        <v>15</v>
      </c>
      <c r="D183" s="93">
        <f aca="true" t="shared" si="35" ref="D183:L183">D182+D178+D173</f>
        <v>26818</v>
      </c>
      <c r="E183" s="90">
        <f t="shared" si="35"/>
        <v>0</v>
      </c>
      <c r="F183" s="93">
        <f t="shared" si="35"/>
        <v>37900</v>
      </c>
      <c r="G183" s="90">
        <f t="shared" si="35"/>
        <v>0</v>
      </c>
      <c r="H183" s="93">
        <f t="shared" si="35"/>
        <v>37900</v>
      </c>
      <c r="I183" s="90">
        <f t="shared" si="35"/>
        <v>0</v>
      </c>
      <c r="J183" s="93">
        <f t="shared" si="35"/>
        <v>2</v>
      </c>
      <c r="K183" s="90">
        <f t="shared" si="35"/>
        <v>0</v>
      </c>
      <c r="L183" s="93">
        <f t="shared" si="35"/>
        <v>2</v>
      </c>
    </row>
    <row r="184" spans="1:12" ht="13.5" customHeight="1">
      <c r="A184" s="22"/>
      <c r="B184" s="42"/>
      <c r="C184" s="20"/>
      <c r="D184" s="56"/>
      <c r="E184" s="56"/>
      <c r="F184" s="56"/>
      <c r="G184" s="56"/>
      <c r="H184" s="56"/>
      <c r="I184" s="56"/>
      <c r="J184" s="56"/>
      <c r="K184" s="56"/>
      <c r="L184" s="56"/>
    </row>
    <row r="185" spans="1:12" ht="12.75">
      <c r="A185" s="22"/>
      <c r="B185" s="28">
        <v>61</v>
      </c>
      <c r="C185" s="17" t="s">
        <v>27</v>
      </c>
      <c r="D185" s="56"/>
      <c r="E185" s="56"/>
      <c r="F185" s="56"/>
      <c r="G185" s="56"/>
      <c r="H185" s="56"/>
      <c r="I185" s="56"/>
      <c r="J185" s="56"/>
      <c r="K185" s="56"/>
      <c r="L185" s="56"/>
    </row>
    <row r="186" spans="1:12" ht="12.75">
      <c r="A186" s="22"/>
      <c r="B186" s="28">
        <v>44</v>
      </c>
      <c r="C186" s="17" t="s">
        <v>112</v>
      </c>
      <c r="D186" s="56"/>
      <c r="E186" s="56"/>
      <c r="F186" s="56"/>
      <c r="G186" s="56"/>
      <c r="H186" s="56"/>
      <c r="I186" s="56"/>
      <c r="J186" s="56"/>
      <c r="K186" s="56"/>
      <c r="L186" s="56"/>
    </row>
    <row r="187" spans="1:12" ht="12.75">
      <c r="A187" s="22"/>
      <c r="B187" s="28" t="s">
        <v>124</v>
      </c>
      <c r="C187" s="17" t="s">
        <v>29</v>
      </c>
      <c r="D187" s="89">
        <v>0</v>
      </c>
      <c r="E187" s="119">
        <v>746</v>
      </c>
      <c r="F187" s="89">
        <v>0</v>
      </c>
      <c r="G187" s="89">
        <v>0</v>
      </c>
      <c r="H187" s="89">
        <v>0</v>
      </c>
      <c r="I187" s="89">
        <v>0</v>
      </c>
      <c r="J187" s="89">
        <v>0</v>
      </c>
      <c r="K187" s="89">
        <v>0</v>
      </c>
      <c r="L187" s="89">
        <f>SUM(J187:K187)</f>
        <v>0</v>
      </c>
    </row>
    <row r="188" spans="1:12" ht="12.75">
      <c r="A188" s="39" t="s">
        <v>10</v>
      </c>
      <c r="B188" s="28">
        <v>61</v>
      </c>
      <c r="C188" s="17" t="s">
        <v>27</v>
      </c>
      <c r="D188" s="78">
        <f>D187</f>
        <v>0</v>
      </c>
      <c r="E188" s="75">
        <f aca="true" t="shared" si="36" ref="E188:L188">E187</f>
        <v>746</v>
      </c>
      <c r="F188" s="78">
        <f t="shared" si="36"/>
        <v>0</v>
      </c>
      <c r="G188" s="78">
        <f t="shared" si="36"/>
        <v>0</v>
      </c>
      <c r="H188" s="78">
        <f t="shared" si="36"/>
        <v>0</v>
      </c>
      <c r="I188" s="78">
        <f t="shared" si="36"/>
        <v>0</v>
      </c>
      <c r="J188" s="78">
        <f t="shared" si="36"/>
        <v>0</v>
      </c>
      <c r="K188" s="78">
        <f t="shared" si="36"/>
        <v>0</v>
      </c>
      <c r="L188" s="78">
        <f t="shared" si="36"/>
        <v>0</v>
      </c>
    </row>
    <row r="189" spans="1:12" ht="12.75">
      <c r="A189" s="39" t="s">
        <v>10</v>
      </c>
      <c r="B189" s="42">
        <v>1.103</v>
      </c>
      <c r="C189" s="20" t="s">
        <v>76</v>
      </c>
      <c r="D189" s="96">
        <f aca="true" t="shared" si="37" ref="D189:J189">D188+D183</f>
        <v>26818</v>
      </c>
      <c r="E189" s="96">
        <f t="shared" si="37"/>
        <v>746</v>
      </c>
      <c r="F189" s="96">
        <f t="shared" si="37"/>
        <v>37900</v>
      </c>
      <c r="G189" s="78">
        <f t="shared" si="37"/>
        <v>0</v>
      </c>
      <c r="H189" s="96">
        <f t="shared" si="37"/>
        <v>37900</v>
      </c>
      <c r="I189" s="78">
        <f t="shared" si="37"/>
        <v>0</v>
      </c>
      <c r="J189" s="75">
        <f t="shared" si="37"/>
        <v>2</v>
      </c>
      <c r="K189" s="75" t="s">
        <v>18</v>
      </c>
      <c r="L189" s="75">
        <f>L188+L183</f>
        <v>2</v>
      </c>
    </row>
    <row r="190" spans="1:12" ht="13.5" customHeight="1">
      <c r="A190" s="39"/>
      <c r="B190" s="42"/>
      <c r="C190" s="20"/>
      <c r="D190" s="55"/>
      <c r="E190" s="55"/>
      <c r="F190" s="55"/>
      <c r="G190" s="55"/>
      <c r="H190" s="55"/>
      <c r="I190" s="55"/>
      <c r="J190" s="55"/>
      <c r="K190" s="55"/>
      <c r="L190" s="55"/>
    </row>
    <row r="191" spans="1:12" ht="25.5">
      <c r="A191" s="22"/>
      <c r="B191" s="29">
        <v>0.196</v>
      </c>
      <c r="C191" s="20" t="s">
        <v>63</v>
      </c>
      <c r="D191" s="55"/>
      <c r="E191" s="55"/>
      <c r="F191" s="55"/>
      <c r="G191" s="55"/>
      <c r="H191" s="55"/>
      <c r="I191" s="55"/>
      <c r="J191" s="55"/>
      <c r="K191" s="55"/>
      <c r="L191" s="55"/>
    </row>
    <row r="192" spans="1:12" ht="12.75">
      <c r="A192" s="22"/>
      <c r="B192" s="19" t="s">
        <v>64</v>
      </c>
      <c r="C192" s="17" t="s">
        <v>65</v>
      </c>
      <c r="D192" s="73">
        <v>2400</v>
      </c>
      <c r="E192" s="79">
        <v>0</v>
      </c>
      <c r="F192" s="79">
        <v>0</v>
      </c>
      <c r="G192" s="79">
        <v>0</v>
      </c>
      <c r="H192" s="79">
        <v>0</v>
      </c>
      <c r="I192" s="79">
        <v>0</v>
      </c>
      <c r="J192" s="79">
        <v>0</v>
      </c>
      <c r="K192" s="79">
        <v>0</v>
      </c>
      <c r="L192" s="79">
        <f>SUM(J192:K192)</f>
        <v>0</v>
      </c>
    </row>
    <row r="193" spans="1:12" ht="25.5">
      <c r="A193" s="22" t="s">
        <v>10</v>
      </c>
      <c r="B193" s="29">
        <v>0.196</v>
      </c>
      <c r="C193" s="20" t="s">
        <v>63</v>
      </c>
      <c r="D193" s="75">
        <f aca="true" t="shared" si="38" ref="D193:L193">SUM(D192)</f>
        <v>2400</v>
      </c>
      <c r="E193" s="78">
        <f t="shared" si="38"/>
        <v>0</v>
      </c>
      <c r="F193" s="78">
        <f t="shared" si="38"/>
        <v>0</v>
      </c>
      <c r="G193" s="78">
        <f t="shared" si="38"/>
        <v>0</v>
      </c>
      <c r="H193" s="78">
        <f t="shared" si="38"/>
        <v>0</v>
      </c>
      <c r="I193" s="78">
        <f t="shared" si="38"/>
        <v>0</v>
      </c>
      <c r="J193" s="78">
        <f t="shared" si="38"/>
        <v>0</v>
      </c>
      <c r="K193" s="78">
        <f t="shared" si="38"/>
        <v>0</v>
      </c>
      <c r="L193" s="78">
        <f t="shared" si="38"/>
        <v>0</v>
      </c>
    </row>
    <row r="194" spans="1:12" ht="12.75">
      <c r="A194" s="22"/>
      <c r="B194" s="29">
        <v>0.198</v>
      </c>
      <c r="C194" s="20" t="s">
        <v>66</v>
      </c>
      <c r="D194" s="55"/>
      <c r="E194" s="55"/>
      <c r="F194" s="55"/>
      <c r="G194" s="55"/>
      <c r="H194" s="55"/>
      <c r="I194" s="55"/>
      <c r="J194" s="55"/>
      <c r="K194" s="55"/>
      <c r="L194" s="55"/>
    </row>
    <row r="195" spans="1:12" ht="12.75">
      <c r="A195" s="22"/>
      <c r="B195" s="19" t="s">
        <v>64</v>
      </c>
      <c r="C195" s="17" t="s">
        <v>65</v>
      </c>
      <c r="D195" s="73">
        <v>5600</v>
      </c>
      <c r="E195" s="79">
        <v>0</v>
      </c>
      <c r="F195" s="79">
        <v>0</v>
      </c>
      <c r="G195" s="79">
        <v>0</v>
      </c>
      <c r="H195" s="79">
        <v>0</v>
      </c>
      <c r="I195" s="79">
        <v>0</v>
      </c>
      <c r="J195" s="79">
        <v>0</v>
      </c>
      <c r="K195" s="79">
        <v>0</v>
      </c>
      <c r="L195" s="79">
        <f>SUM(J195:K195)</f>
        <v>0</v>
      </c>
    </row>
    <row r="196" spans="1:12" ht="12.75">
      <c r="A196" s="22" t="s">
        <v>10</v>
      </c>
      <c r="B196" s="29">
        <v>0.198</v>
      </c>
      <c r="C196" s="20" t="s">
        <v>66</v>
      </c>
      <c r="D196" s="75">
        <f aca="true" t="shared" si="39" ref="D196:L196">SUM(D195)</f>
        <v>5600</v>
      </c>
      <c r="E196" s="78">
        <f t="shared" si="39"/>
        <v>0</v>
      </c>
      <c r="F196" s="78">
        <f t="shared" si="39"/>
        <v>0</v>
      </c>
      <c r="G196" s="78">
        <f t="shared" si="39"/>
        <v>0</v>
      </c>
      <c r="H196" s="78">
        <f t="shared" si="39"/>
        <v>0</v>
      </c>
      <c r="I196" s="78">
        <f t="shared" si="39"/>
        <v>0</v>
      </c>
      <c r="J196" s="78">
        <f t="shared" si="39"/>
        <v>0</v>
      </c>
      <c r="K196" s="78">
        <f t="shared" si="39"/>
        <v>0</v>
      </c>
      <c r="L196" s="78">
        <f t="shared" si="39"/>
        <v>0</v>
      </c>
    </row>
    <row r="197" spans="1:12" ht="12.75">
      <c r="A197" s="105" t="s">
        <v>10</v>
      </c>
      <c r="B197" s="53">
        <v>1</v>
      </c>
      <c r="C197" s="52" t="s">
        <v>75</v>
      </c>
      <c r="D197" s="96">
        <f>D189+D196+D193</f>
        <v>34818</v>
      </c>
      <c r="E197" s="96">
        <f aca="true" t="shared" si="40" ref="E197:L197">E189+E196+E193</f>
        <v>746</v>
      </c>
      <c r="F197" s="96">
        <f t="shared" si="40"/>
        <v>37900</v>
      </c>
      <c r="G197" s="78">
        <f t="shared" si="40"/>
        <v>0</v>
      </c>
      <c r="H197" s="96">
        <f t="shared" si="40"/>
        <v>37900</v>
      </c>
      <c r="I197" s="78">
        <f t="shared" si="40"/>
        <v>0</v>
      </c>
      <c r="J197" s="96">
        <f t="shared" si="40"/>
        <v>2</v>
      </c>
      <c r="K197" s="78">
        <f t="shared" si="40"/>
        <v>0</v>
      </c>
      <c r="L197" s="96">
        <f t="shared" si="40"/>
        <v>2</v>
      </c>
    </row>
    <row r="198" spans="1:12" ht="12.75">
      <c r="A198" s="106" t="s">
        <v>10</v>
      </c>
      <c r="B198" s="107">
        <v>2711</v>
      </c>
      <c r="C198" s="48" t="s">
        <v>74</v>
      </c>
      <c r="D198" s="96">
        <f aca="true" t="shared" si="41" ref="D198:L198">D197</f>
        <v>34818</v>
      </c>
      <c r="E198" s="96">
        <f t="shared" si="41"/>
        <v>746</v>
      </c>
      <c r="F198" s="96">
        <f t="shared" si="41"/>
        <v>37900</v>
      </c>
      <c r="G198" s="78">
        <f t="shared" si="41"/>
        <v>0</v>
      </c>
      <c r="H198" s="96">
        <f t="shared" si="41"/>
        <v>37900</v>
      </c>
      <c r="I198" s="78">
        <f t="shared" si="41"/>
        <v>0</v>
      </c>
      <c r="J198" s="75">
        <f t="shared" si="41"/>
        <v>2</v>
      </c>
      <c r="K198" s="78">
        <f t="shared" si="41"/>
        <v>0</v>
      </c>
      <c r="L198" s="75">
        <f t="shared" si="41"/>
        <v>2</v>
      </c>
    </row>
    <row r="199" spans="1:12" ht="12.75">
      <c r="A199" s="49" t="s">
        <v>10</v>
      </c>
      <c r="B199" s="47"/>
      <c r="C199" s="48" t="s">
        <v>11</v>
      </c>
      <c r="D199" s="96">
        <f aca="true" t="shared" si="42" ref="D199:L199">D198+D164+D148</f>
        <v>346240</v>
      </c>
      <c r="E199" s="96">
        <f t="shared" si="42"/>
        <v>23950</v>
      </c>
      <c r="F199" s="96">
        <f t="shared" si="42"/>
        <v>699112</v>
      </c>
      <c r="G199" s="96">
        <f t="shared" si="42"/>
        <v>15849</v>
      </c>
      <c r="H199" s="96">
        <f t="shared" si="42"/>
        <v>703307</v>
      </c>
      <c r="I199" s="96">
        <f t="shared" si="42"/>
        <v>15849</v>
      </c>
      <c r="J199" s="75">
        <f t="shared" si="42"/>
        <v>1057290</v>
      </c>
      <c r="K199" s="96">
        <f t="shared" si="42"/>
        <v>32400</v>
      </c>
      <c r="L199" s="96">
        <f t="shared" si="42"/>
        <v>1089690</v>
      </c>
    </row>
    <row r="200" spans="1:12" ht="13.5" customHeight="1">
      <c r="A200" s="22"/>
      <c r="B200" s="19"/>
      <c r="C200" s="20"/>
      <c r="D200" s="55"/>
      <c r="E200" s="55"/>
      <c r="F200" s="55"/>
      <c r="G200" s="55"/>
      <c r="H200" s="55"/>
      <c r="I200" s="55"/>
      <c r="J200" s="55"/>
      <c r="K200" s="55"/>
      <c r="L200" s="55"/>
    </row>
    <row r="201" spans="1:12" ht="12.75" customHeight="1">
      <c r="A201" s="22"/>
      <c r="B201" s="19"/>
      <c r="C201" s="20" t="s">
        <v>79</v>
      </c>
      <c r="D201" s="72"/>
      <c r="E201" s="72"/>
      <c r="F201" s="72"/>
      <c r="G201" s="72"/>
      <c r="H201" s="72"/>
      <c r="I201" s="72"/>
      <c r="J201" s="72"/>
      <c r="K201" s="72"/>
      <c r="L201" s="72"/>
    </row>
    <row r="202" spans="1:12" ht="12.75" customHeight="1">
      <c r="A202" s="22" t="s">
        <v>12</v>
      </c>
      <c r="B202" s="30">
        <v>4702</v>
      </c>
      <c r="C202" s="20" t="s">
        <v>80</v>
      </c>
      <c r="D202" s="72"/>
      <c r="E202" s="72"/>
      <c r="F202" s="72"/>
      <c r="G202" s="72"/>
      <c r="H202" s="72"/>
      <c r="I202" s="72"/>
      <c r="J202" s="72"/>
      <c r="K202" s="72"/>
      <c r="L202" s="72"/>
    </row>
    <row r="203" spans="1:12" ht="12.75" customHeight="1">
      <c r="A203" s="22"/>
      <c r="B203" s="42">
        <v>0.8</v>
      </c>
      <c r="C203" s="20" t="s">
        <v>69</v>
      </c>
      <c r="D203" s="72"/>
      <c r="E203" s="72"/>
      <c r="F203" s="72"/>
      <c r="G203" s="72"/>
      <c r="H203" s="72"/>
      <c r="I203" s="72"/>
      <c r="J203" s="72"/>
      <c r="K203" s="72"/>
      <c r="L203" s="72"/>
    </row>
    <row r="204" spans="1:12" ht="12.75" customHeight="1">
      <c r="A204" s="22"/>
      <c r="B204" s="28">
        <v>60</v>
      </c>
      <c r="C204" s="17" t="s">
        <v>126</v>
      </c>
      <c r="D204" s="72"/>
      <c r="E204" s="72"/>
      <c r="F204" s="72"/>
      <c r="G204" s="72"/>
      <c r="H204" s="72"/>
      <c r="I204" s="72"/>
      <c r="J204" s="72"/>
      <c r="K204" s="72"/>
      <c r="L204" s="72"/>
    </row>
    <row r="205" spans="1:12" ht="12.75" customHeight="1">
      <c r="A205" s="22"/>
      <c r="B205" s="28">
        <v>45</v>
      </c>
      <c r="C205" s="17" t="s">
        <v>16</v>
      </c>
      <c r="D205" s="56"/>
      <c r="E205" s="56"/>
      <c r="F205" s="56"/>
      <c r="G205" s="56"/>
      <c r="H205" s="56"/>
      <c r="I205" s="56"/>
      <c r="J205" s="56"/>
      <c r="K205" s="56"/>
      <c r="L205" s="56"/>
    </row>
    <row r="206" spans="1:12" ht="12.75" customHeight="1">
      <c r="A206" s="22"/>
      <c r="B206" s="27" t="s">
        <v>17</v>
      </c>
      <c r="C206" s="17" t="s">
        <v>81</v>
      </c>
      <c r="D206" s="115">
        <v>1128</v>
      </c>
      <c r="E206" s="85">
        <v>0</v>
      </c>
      <c r="F206" s="85">
        <v>0</v>
      </c>
      <c r="G206" s="85">
        <v>0</v>
      </c>
      <c r="H206" s="85">
        <v>0</v>
      </c>
      <c r="I206" s="85">
        <v>0</v>
      </c>
      <c r="J206" s="85">
        <v>0</v>
      </c>
      <c r="K206" s="85">
        <v>0</v>
      </c>
      <c r="L206" s="85">
        <f>SUM(J206:K206)</f>
        <v>0</v>
      </c>
    </row>
    <row r="207" spans="1:12" ht="12.75" customHeight="1">
      <c r="A207" s="22"/>
      <c r="B207" s="27" t="s">
        <v>19</v>
      </c>
      <c r="C207" s="17" t="s">
        <v>175</v>
      </c>
      <c r="D207" s="85">
        <v>0</v>
      </c>
      <c r="E207" s="85">
        <v>0</v>
      </c>
      <c r="F207" s="85">
        <v>0</v>
      </c>
      <c r="G207" s="85">
        <v>0</v>
      </c>
      <c r="H207" s="85">
        <v>0</v>
      </c>
      <c r="I207" s="85">
        <v>0</v>
      </c>
      <c r="J207" s="91">
        <v>1</v>
      </c>
      <c r="K207" s="85">
        <v>0</v>
      </c>
      <c r="L207" s="91">
        <f>SUM(J207:K207)</f>
        <v>1</v>
      </c>
    </row>
    <row r="208" spans="1:12" ht="12.75" customHeight="1">
      <c r="A208" s="22" t="s">
        <v>10</v>
      </c>
      <c r="B208" s="28">
        <v>45</v>
      </c>
      <c r="C208" s="17" t="s">
        <v>16</v>
      </c>
      <c r="D208" s="75">
        <f>SUM(D206:D207)</f>
        <v>1128</v>
      </c>
      <c r="E208" s="78">
        <f aca="true" t="shared" si="43" ref="E208:L208">SUM(E206:E207)</f>
        <v>0</v>
      </c>
      <c r="F208" s="78">
        <f t="shared" si="43"/>
        <v>0</v>
      </c>
      <c r="G208" s="78">
        <f t="shared" si="43"/>
        <v>0</v>
      </c>
      <c r="H208" s="78">
        <f t="shared" si="43"/>
        <v>0</v>
      </c>
      <c r="I208" s="78">
        <f t="shared" si="43"/>
        <v>0</v>
      </c>
      <c r="J208" s="75">
        <f t="shared" si="43"/>
        <v>1</v>
      </c>
      <c r="K208" s="78">
        <f t="shared" si="43"/>
        <v>0</v>
      </c>
      <c r="L208" s="75">
        <f t="shared" si="43"/>
        <v>1</v>
      </c>
    </row>
    <row r="209" spans="1:12" ht="12.75" customHeight="1">
      <c r="A209" s="22" t="s">
        <v>10</v>
      </c>
      <c r="B209" s="28">
        <v>60</v>
      </c>
      <c r="C209" s="17" t="s">
        <v>126</v>
      </c>
      <c r="D209" s="75">
        <f aca="true" t="shared" si="44" ref="D209:L211">D208</f>
        <v>1128</v>
      </c>
      <c r="E209" s="78">
        <f t="shared" si="44"/>
        <v>0</v>
      </c>
      <c r="F209" s="78">
        <f t="shared" si="44"/>
        <v>0</v>
      </c>
      <c r="G209" s="78">
        <f t="shared" si="44"/>
        <v>0</v>
      </c>
      <c r="H209" s="78">
        <f t="shared" si="44"/>
        <v>0</v>
      </c>
      <c r="I209" s="78">
        <f t="shared" si="44"/>
        <v>0</v>
      </c>
      <c r="J209" s="75">
        <f t="shared" si="44"/>
        <v>1</v>
      </c>
      <c r="K209" s="78">
        <f t="shared" si="44"/>
        <v>0</v>
      </c>
      <c r="L209" s="75">
        <f t="shared" si="44"/>
        <v>1</v>
      </c>
    </row>
    <row r="210" spans="1:12" ht="12.75" customHeight="1">
      <c r="A210" s="22" t="s">
        <v>10</v>
      </c>
      <c r="B210" s="42">
        <v>0.8</v>
      </c>
      <c r="C210" s="20" t="s">
        <v>69</v>
      </c>
      <c r="D210" s="92">
        <f t="shared" si="44"/>
        <v>1128</v>
      </c>
      <c r="E210" s="88">
        <f t="shared" si="44"/>
        <v>0</v>
      </c>
      <c r="F210" s="88">
        <f t="shared" si="44"/>
        <v>0</v>
      </c>
      <c r="G210" s="88">
        <f t="shared" si="44"/>
        <v>0</v>
      </c>
      <c r="H210" s="88">
        <f t="shared" si="44"/>
        <v>0</v>
      </c>
      <c r="I210" s="88">
        <f t="shared" si="44"/>
        <v>0</v>
      </c>
      <c r="J210" s="92">
        <f t="shared" si="44"/>
        <v>1</v>
      </c>
      <c r="K210" s="88">
        <f t="shared" si="44"/>
        <v>0</v>
      </c>
      <c r="L210" s="92">
        <f t="shared" si="44"/>
        <v>1</v>
      </c>
    </row>
    <row r="211" spans="1:12" ht="12.75" customHeight="1">
      <c r="A211" s="22" t="s">
        <v>10</v>
      </c>
      <c r="B211" s="30">
        <v>4702</v>
      </c>
      <c r="C211" s="20" t="s">
        <v>80</v>
      </c>
      <c r="D211" s="75">
        <f t="shared" si="44"/>
        <v>1128</v>
      </c>
      <c r="E211" s="78">
        <f t="shared" si="44"/>
        <v>0</v>
      </c>
      <c r="F211" s="78">
        <f t="shared" si="44"/>
        <v>0</v>
      </c>
      <c r="G211" s="78">
        <f t="shared" si="44"/>
        <v>0</v>
      </c>
      <c r="H211" s="78">
        <f t="shared" si="44"/>
        <v>0</v>
      </c>
      <c r="I211" s="78">
        <f t="shared" si="44"/>
        <v>0</v>
      </c>
      <c r="J211" s="75">
        <f t="shared" si="44"/>
        <v>1</v>
      </c>
      <c r="K211" s="78">
        <f t="shared" si="44"/>
        <v>0</v>
      </c>
      <c r="L211" s="75">
        <f t="shared" si="44"/>
        <v>1</v>
      </c>
    </row>
    <row r="212" spans="1:12" ht="12.75">
      <c r="A212" s="22"/>
      <c r="B212" s="30"/>
      <c r="C212" s="20"/>
      <c r="D212" s="55"/>
      <c r="E212" s="73"/>
      <c r="F212" s="55"/>
      <c r="G212" s="73"/>
      <c r="H212" s="55"/>
      <c r="I212" s="73"/>
      <c r="J212" s="73"/>
      <c r="K212" s="73"/>
      <c r="L212" s="73"/>
    </row>
    <row r="213" spans="1:12" ht="25.5">
      <c r="A213" s="22" t="s">
        <v>12</v>
      </c>
      <c r="B213" s="30">
        <v>4711</v>
      </c>
      <c r="C213" s="20" t="s">
        <v>136</v>
      </c>
      <c r="D213" s="55"/>
      <c r="E213" s="55"/>
      <c r="F213" s="55"/>
      <c r="G213" s="55"/>
      <c r="H213" s="55"/>
      <c r="I213" s="55"/>
      <c r="J213" s="55"/>
      <c r="K213" s="55"/>
      <c r="L213" s="55"/>
    </row>
    <row r="214" spans="1:12" ht="12.75" customHeight="1">
      <c r="A214" s="22"/>
      <c r="B214" s="26" t="s">
        <v>84</v>
      </c>
      <c r="C214" s="17" t="s">
        <v>75</v>
      </c>
      <c r="D214" s="55"/>
      <c r="E214" s="55"/>
      <c r="F214" s="55"/>
      <c r="G214" s="55"/>
      <c r="H214" s="55"/>
      <c r="I214" s="55"/>
      <c r="J214" s="55"/>
      <c r="K214" s="55"/>
      <c r="L214" s="55"/>
    </row>
    <row r="215" spans="1:12" ht="12.75" customHeight="1">
      <c r="A215" s="22"/>
      <c r="B215" s="24" t="s">
        <v>85</v>
      </c>
      <c r="C215" s="20" t="s">
        <v>69</v>
      </c>
      <c r="D215" s="55"/>
      <c r="E215" s="55"/>
      <c r="F215" s="55"/>
      <c r="G215" s="55"/>
      <c r="H215" s="55"/>
      <c r="I215" s="55"/>
      <c r="J215" s="55"/>
      <c r="K215" s="55"/>
      <c r="L215" s="55"/>
    </row>
    <row r="216" spans="1:12" ht="12.75" customHeight="1">
      <c r="A216" s="22"/>
      <c r="B216" s="26" t="s">
        <v>86</v>
      </c>
      <c r="C216" s="17" t="s">
        <v>16</v>
      </c>
      <c r="D216" s="55"/>
      <c r="E216" s="55"/>
      <c r="F216" s="55"/>
      <c r="G216" s="55"/>
      <c r="H216" s="55"/>
      <c r="I216" s="55"/>
      <c r="J216" s="55"/>
      <c r="K216" s="55"/>
      <c r="L216" s="55"/>
    </row>
    <row r="217" spans="1:12" ht="12.75" customHeight="1">
      <c r="A217" s="40"/>
      <c r="B217" s="32" t="s">
        <v>87</v>
      </c>
      <c r="C217" s="33" t="s">
        <v>82</v>
      </c>
      <c r="D217" s="94">
        <v>10746</v>
      </c>
      <c r="E217" s="79">
        <v>0</v>
      </c>
      <c r="F217" s="94">
        <v>10000</v>
      </c>
      <c r="G217" s="79">
        <v>0</v>
      </c>
      <c r="H217" s="94">
        <v>10000</v>
      </c>
      <c r="I217" s="79">
        <v>0</v>
      </c>
      <c r="J217" s="73">
        <v>2000</v>
      </c>
      <c r="K217" s="79">
        <v>0</v>
      </c>
      <c r="L217" s="73">
        <f>SUM(J217:K217)</f>
        <v>2000</v>
      </c>
    </row>
    <row r="218" spans="1:12" ht="25.5">
      <c r="A218" s="40"/>
      <c r="B218" s="32" t="s">
        <v>114</v>
      </c>
      <c r="C218" s="17" t="s">
        <v>121</v>
      </c>
      <c r="D218" s="73">
        <v>2164</v>
      </c>
      <c r="E218" s="79">
        <v>0</v>
      </c>
      <c r="F218" s="94">
        <v>3000</v>
      </c>
      <c r="G218" s="79">
        <v>0</v>
      </c>
      <c r="H218" s="94">
        <v>500</v>
      </c>
      <c r="I218" s="79">
        <v>0</v>
      </c>
      <c r="J218" s="73">
        <v>1</v>
      </c>
      <c r="K218" s="79">
        <v>0</v>
      </c>
      <c r="L218" s="73">
        <f>SUM(J218:K218)</f>
        <v>1</v>
      </c>
    </row>
    <row r="219" spans="1:12" ht="12.75" customHeight="1">
      <c r="A219" s="83" t="s">
        <v>10</v>
      </c>
      <c r="B219" s="97" t="s">
        <v>86</v>
      </c>
      <c r="C219" s="52" t="s">
        <v>16</v>
      </c>
      <c r="D219" s="75">
        <f aca="true" t="shared" si="45" ref="D219:L219">SUM(D217:D218)</f>
        <v>12910</v>
      </c>
      <c r="E219" s="78">
        <f t="shared" si="45"/>
        <v>0</v>
      </c>
      <c r="F219" s="75">
        <f t="shared" si="45"/>
        <v>13000</v>
      </c>
      <c r="G219" s="78">
        <f t="shared" si="45"/>
        <v>0</v>
      </c>
      <c r="H219" s="75">
        <f t="shared" si="45"/>
        <v>10500</v>
      </c>
      <c r="I219" s="78">
        <f t="shared" si="45"/>
        <v>0</v>
      </c>
      <c r="J219" s="75">
        <f t="shared" si="45"/>
        <v>2001</v>
      </c>
      <c r="K219" s="78">
        <f t="shared" si="45"/>
        <v>0</v>
      </c>
      <c r="L219" s="75">
        <f t="shared" si="45"/>
        <v>2001</v>
      </c>
    </row>
    <row r="220" spans="1:12" s="23" customFormat="1" ht="12.75" customHeight="1">
      <c r="A220" s="22"/>
      <c r="B220" s="26" t="s">
        <v>88</v>
      </c>
      <c r="C220" s="17" t="s">
        <v>21</v>
      </c>
      <c r="D220" s="55"/>
      <c r="E220" s="55"/>
      <c r="F220" s="55"/>
      <c r="G220" s="55"/>
      <c r="H220" s="55"/>
      <c r="I220" s="55"/>
      <c r="J220" s="55"/>
      <c r="K220" s="55"/>
      <c r="L220" s="55"/>
    </row>
    <row r="221" spans="1:12" s="23" customFormat="1" ht="12.75" customHeight="1">
      <c r="A221" s="40"/>
      <c r="B221" s="32" t="s">
        <v>89</v>
      </c>
      <c r="C221" s="33" t="s">
        <v>82</v>
      </c>
      <c r="D221" s="94">
        <v>5516</v>
      </c>
      <c r="E221" s="79">
        <v>0</v>
      </c>
      <c r="F221" s="94">
        <v>10000</v>
      </c>
      <c r="G221" s="79">
        <v>0</v>
      </c>
      <c r="H221" s="94">
        <v>10000</v>
      </c>
      <c r="I221" s="79">
        <v>0</v>
      </c>
      <c r="J221" s="73">
        <v>2000</v>
      </c>
      <c r="K221" s="79">
        <v>0</v>
      </c>
      <c r="L221" s="73">
        <f>SUM(J221:K221)</f>
        <v>2000</v>
      </c>
    </row>
    <row r="222" spans="1:12" s="23" customFormat="1" ht="25.5">
      <c r="A222" s="40"/>
      <c r="B222" s="32" t="s">
        <v>117</v>
      </c>
      <c r="C222" s="17" t="s">
        <v>121</v>
      </c>
      <c r="D222" s="73">
        <v>185</v>
      </c>
      <c r="E222" s="79">
        <v>0</v>
      </c>
      <c r="F222" s="94">
        <v>500</v>
      </c>
      <c r="G222" s="79">
        <v>0</v>
      </c>
      <c r="H222" s="94">
        <v>450</v>
      </c>
      <c r="I222" s="79">
        <v>0</v>
      </c>
      <c r="J222" s="73">
        <v>1</v>
      </c>
      <c r="K222" s="79">
        <v>0</v>
      </c>
      <c r="L222" s="73">
        <f>SUM(J222:K222)</f>
        <v>1</v>
      </c>
    </row>
    <row r="223" spans="1:12" ht="12.75" customHeight="1">
      <c r="A223" s="40" t="s">
        <v>10</v>
      </c>
      <c r="B223" s="26" t="s">
        <v>88</v>
      </c>
      <c r="C223" s="17" t="s">
        <v>21</v>
      </c>
      <c r="D223" s="75">
        <f aca="true" t="shared" si="46" ref="D223:L223">SUM(D221:D222)</f>
        <v>5701</v>
      </c>
      <c r="E223" s="78">
        <f t="shared" si="46"/>
        <v>0</v>
      </c>
      <c r="F223" s="75">
        <f t="shared" si="46"/>
        <v>10500</v>
      </c>
      <c r="G223" s="78">
        <f>SUM(G221:G222)</f>
        <v>0</v>
      </c>
      <c r="H223" s="75">
        <f>SUM(H221:H222)</f>
        <v>10450</v>
      </c>
      <c r="I223" s="78">
        <f t="shared" si="46"/>
        <v>0</v>
      </c>
      <c r="J223" s="75">
        <f t="shared" si="46"/>
        <v>2001</v>
      </c>
      <c r="K223" s="78">
        <f t="shared" si="46"/>
        <v>0</v>
      </c>
      <c r="L223" s="75">
        <f t="shared" si="46"/>
        <v>2001</v>
      </c>
    </row>
    <row r="224" spans="1:12" s="23" customFormat="1" ht="12.75">
      <c r="A224" s="40"/>
      <c r="B224" s="32"/>
      <c r="C224" s="33"/>
      <c r="D224" s="55"/>
      <c r="E224" s="55"/>
      <c r="F224" s="55"/>
      <c r="G224" s="55"/>
      <c r="H224" s="55"/>
      <c r="I224" s="55"/>
      <c r="J224" s="55"/>
      <c r="K224" s="55"/>
      <c r="L224" s="55"/>
    </row>
    <row r="225" spans="1:12" s="23" customFormat="1" ht="12.75">
      <c r="A225" s="22"/>
      <c r="B225" s="26" t="s">
        <v>90</v>
      </c>
      <c r="C225" s="17" t="s">
        <v>23</v>
      </c>
      <c r="D225" s="55"/>
      <c r="E225" s="55"/>
      <c r="F225" s="55"/>
      <c r="G225" s="55"/>
      <c r="H225" s="55"/>
      <c r="I225" s="55"/>
      <c r="J225" s="55"/>
      <c r="K225" s="55"/>
      <c r="L225" s="55"/>
    </row>
    <row r="226" spans="1:12" s="23" customFormat="1" ht="12.75">
      <c r="A226" s="40"/>
      <c r="B226" s="32" t="s">
        <v>91</v>
      </c>
      <c r="C226" s="33" t="s">
        <v>82</v>
      </c>
      <c r="D226" s="94">
        <v>3004</v>
      </c>
      <c r="E226" s="79">
        <v>0</v>
      </c>
      <c r="F226" s="94">
        <v>1000</v>
      </c>
      <c r="G226" s="79">
        <v>0</v>
      </c>
      <c r="H226" s="94">
        <v>1000</v>
      </c>
      <c r="I226" s="79">
        <v>0</v>
      </c>
      <c r="J226" s="73">
        <v>1</v>
      </c>
      <c r="K226" s="79">
        <v>0</v>
      </c>
      <c r="L226" s="73">
        <f>SUM(J226:K226)</f>
        <v>1</v>
      </c>
    </row>
    <row r="227" spans="1:12" s="23" customFormat="1" ht="25.5">
      <c r="A227" s="40"/>
      <c r="B227" s="32" t="s">
        <v>116</v>
      </c>
      <c r="C227" s="17" t="s">
        <v>121</v>
      </c>
      <c r="D227" s="92">
        <v>155</v>
      </c>
      <c r="E227" s="88">
        <v>0</v>
      </c>
      <c r="F227" s="117">
        <v>50</v>
      </c>
      <c r="G227" s="88">
        <v>0</v>
      </c>
      <c r="H227" s="117">
        <v>50</v>
      </c>
      <c r="I227" s="88">
        <v>0</v>
      </c>
      <c r="J227" s="73">
        <v>1</v>
      </c>
      <c r="K227" s="88">
        <v>0</v>
      </c>
      <c r="L227" s="92">
        <f>SUM(J227:K227)</f>
        <v>1</v>
      </c>
    </row>
    <row r="228" spans="1:12" ht="12.75">
      <c r="A228" s="40" t="s">
        <v>10</v>
      </c>
      <c r="B228" s="26" t="s">
        <v>90</v>
      </c>
      <c r="C228" s="17" t="s">
        <v>23</v>
      </c>
      <c r="D228" s="75">
        <f aca="true" t="shared" si="47" ref="D228:L228">SUM(D226:D227)</f>
        <v>3159</v>
      </c>
      <c r="E228" s="78">
        <f t="shared" si="47"/>
        <v>0</v>
      </c>
      <c r="F228" s="75">
        <f t="shared" si="47"/>
        <v>1050</v>
      </c>
      <c r="G228" s="78">
        <f t="shared" si="47"/>
        <v>0</v>
      </c>
      <c r="H228" s="75">
        <f t="shared" si="47"/>
        <v>1050</v>
      </c>
      <c r="I228" s="78">
        <f t="shared" si="47"/>
        <v>0</v>
      </c>
      <c r="J228" s="75">
        <f t="shared" si="47"/>
        <v>2</v>
      </c>
      <c r="K228" s="78">
        <f t="shared" si="47"/>
        <v>0</v>
      </c>
      <c r="L228" s="75">
        <f t="shared" si="47"/>
        <v>2</v>
      </c>
    </row>
    <row r="229" spans="1:12" s="23" customFormat="1" ht="12.75">
      <c r="A229" s="40"/>
      <c r="B229" s="32"/>
      <c r="C229" s="33"/>
      <c r="D229" s="55"/>
      <c r="E229" s="55"/>
      <c r="F229" s="55"/>
      <c r="G229" s="55"/>
      <c r="H229" s="55"/>
      <c r="I229" s="55"/>
      <c r="J229" s="55"/>
      <c r="K229" s="55"/>
      <c r="L229" s="55"/>
    </row>
    <row r="230" spans="1:12" s="23" customFormat="1" ht="12.75">
      <c r="A230" s="22"/>
      <c r="B230" s="26" t="s">
        <v>92</v>
      </c>
      <c r="C230" s="17" t="s">
        <v>25</v>
      </c>
      <c r="D230" s="55"/>
      <c r="E230" s="55"/>
      <c r="F230" s="55"/>
      <c r="G230" s="55"/>
      <c r="H230" s="55"/>
      <c r="I230" s="55"/>
      <c r="J230" s="55"/>
      <c r="K230" s="55"/>
      <c r="L230" s="55"/>
    </row>
    <row r="231" spans="1:12" s="23" customFormat="1" ht="12.75">
      <c r="A231" s="40"/>
      <c r="B231" s="32" t="s">
        <v>93</v>
      </c>
      <c r="C231" s="33" t="s">
        <v>82</v>
      </c>
      <c r="D231" s="94">
        <v>7949</v>
      </c>
      <c r="E231" s="79">
        <v>0</v>
      </c>
      <c r="F231" s="94">
        <v>9000</v>
      </c>
      <c r="G231" s="79">
        <v>0</v>
      </c>
      <c r="H231" s="94">
        <v>9000</v>
      </c>
      <c r="I231" s="79">
        <v>0</v>
      </c>
      <c r="J231" s="73">
        <v>999</v>
      </c>
      <c r="K231" s="79">
        <v>0</v>
      </c>
      <c r="L231" s="73">
        <f>SUM(J231:K231)</f>
        <v>999</v>
      </c>
    </row>
    <row r="232" spans="1:12" s="23" customFormat="1" ht="25.5">
      <c r="A232" s="40"/>
      <c r="B232" s="32" t="s">
        <v>115</v>
      </c>
      <c r="C232" s="17" t="s">
        <v>121</v>
      </c>
      <c r="D232" s="73">
        <v>2100</v>
      </c>
      <c r="E232" s="79">
        <v>0</v>
      </c>
      <c r="F232" s="94">
        <v>1550</v>
      </c>
      <c r="G232" s="79">
        <v>0</v>
      </c>
      <c r="H232" s="94">
        <v>500</v>
      </c>
      <c r="I232" s="79">
        <v>0</v>
      </c>
      <c r="J232" s="73">
        <v>1</v>
      </c>
      <c r="K232" s="79">
        <v>0</v>
      </c>
      <c r="L232" s="73">
        <f>SUM(J232:K232)</f>
        <v>1</v>
      </c>
    </row>
    <row r="233" spans="1:12" ht="12.75">
      <c r="A233" s="40" t="s">
        <v>10</v>
      </c>
      <c r="B233" s="26" t="s">
        <v>92</v>
      </c>
      <c r="C233" s="17" t="s">
        <v>25</v>
      </c>
      <c r="D233" s="75">
        <f aca="true" t="shared" si="48" ref="D233:L233">SUM(D231:D232)</f>
        <v>10049</v>
      </c>
      <c r="E233" s="78">
        <f t="shared" si="48"/>
        <v>0</v>
      </c>
      <c r="F233" s="75">
        <f t="shared" si="48"/>
        <v>10550</v>
      </c>
      <c r="G233" s="78">
        <f t="shared" si="48"/>
        <v>0</v>
      </c>
      <c r="H233" s="75">
        <f t="shared" si="48"/>
        <v>9500</v>
      </c>
      <c r="I233" s="78">
        <f t="shared" si="48"/>
        <v>0</v>
      </c>
      <c r="J233" s="75">
        <f t="shared" si="48"/>
        <v>1000</v>
      </c>
      <c r="K233" s="78">
        <f t="shared" si="48"/>
        <v>0</v>
      </c>
      <c r="L233" s="75">
        <f t="shared" si="48"/>
        <v>1000</v>
      </c>
    </row>
    <row r="234" spans="1:12" s="23" customFormat="1" ht="12.75">
      <c r="A234" s="40" t="s">
        <v>10</v>
      </c>
      <c r="B234" s="24" t="s">
        <v>85</v>
      </c>
      <c r="C234" s="20" t="s">
        <v>69</v>
      </c>
      <c r="D234" s="75">
        <f aca="true" t="shared" si="49" ref="D234:L234">D233+D228+D223+D219</f>
        <v>31819</v>
      </c>
      <c r="E234" s="78">
        <f t="shared" si="49"/>
        <v>0</v>
      </c>
      <c r="F234" s="75">
        <f t="shared" si="49"/>
        <v>35100</v>
      </c>
      <c r="G234" s="78">
        <f t="shared" si="49"/>
        <v>0</v>
      </c>
      <c r="H234" s="75">
        <f t="shared" si="49"/>
        <v>31500</v>
      </c>
      <c r="I234" s="78">
        <f t="shared" si="49"/>
        <v>0</v>
      </c>
      <c r="J234" s="75">
        <f t="shared" si="49"/>
        <v>5004</v>
      </c>
      <c r="K234" s="78">
        <f t="shared" si="49"/>
        <v>0</v>
      </c>
      <c r="L234" s="75">
        <f t="shared" si="49"/>
        <v>5004</v>
      </c>
    </row>
    <row r="235" spans="1:12" s="23" customFormat="1" ht="12.75">
      <c r="A235" s="40" t="s">
        <v>10</v>
      </c>
      <c r="B235" s="26" t="s">
        <v>84</v>
      </c>
      <c r="C235" s="17" t="s">
        <v>75</v>
      </c>
      <c r="D235" s="75">
        <f aca="true" t="shared" si="50" ref="D235:L235">D234</f>
        <v>31819</v>
      </c>
      <c r="E235" s="78">
        <f t="shared" si="50"/>
        <v>0</v>
      </c>
      <c r="F235" s="75">
        <f t="shared" si="50"/>
        <v>35100</v>
      </c>
      <c r="G235" s="78">
        <f t="shared" si="50"/>
        <v>0</v>
      </c>
      <c r="H235" s="75">
        <f t="shared" si="50"/>
        <v>31500</v>
      </c>
      <c r="I235" s="78">
        <f t="shared" si="50"/>
        <v>0</v>
      </c>
      <c r="J235" s="75">
        <f t="shared" si="50"/>
        <v>5004</v>
      </c>
      <c r="K235" s="78">
        <f t="shared" si="50"/>
        <v>0</v>
      </c>
      <c r="L235" s="75">
        <f t="shared" si="50"/>
        <v>5004</v>
      </c>
    </row>
    <row r="236" spans="1:12" s="23" customFormat="1" ht="12.75">
      <c r="A236" s="40"/>
      <c r="B236" s="24"/>
      <c r="C236" s="17"/>
      <c r="D236" s="55"/>
      <c r="E236" s="55"/>
      <c r="F236" s="55"/>
      <c r="G236" s="55"/>
      <c r="H236" s="55"/>
      <c r="I236" s="55"/>
      <c r="J236" s="55"/>
      <c r="K236" s="55"/>
      <c r="L236" s="55"/>
    </row>
    <row r="237" spans="1:12" s="23" customFormat="1" ht="12.75">
      <c r="A237" s="40"/>
      <c r="B237" s="26" t="s">
        <v>96</v>
      </c>
      <c r="C237" s="17" t="s">
        <v>97</v>
      </c>
      <c r="D237" s="55"/>
      <c r="E237" s="55"/>
      <c r="F237" s="55"/>
      <c r="G237" s="55"/>
      <c r="H237" s="55"/>
      <c r="I237" s="55"/>
      <c r="J237" s="55"/>
      <c r="K237" s="55"/>
      <c r="L237" s="55"/>
    </row>
    <row r="238" spans="1:12" s="23" customFormat="1" ht="12.75">
      <c r="A238" s="40"/>
      <c r="B238" s="24" t="s">
        <v>98</v>
      </c>
      <c r="C238" s="20" t="s">
        <v>76</v>
      </c>
      <c r="D238" s="55"/>
      <c r="E238" s="55"/>
      <c r="F238" s="55"/>
      <c r="G238" s="55"/>
      <c r="H238" s="55"/>
      <c r="I238" s="55"/>
      <c r="J238" s="55"/>
      <c r="K238" s="55"/>
      <c r="L238" s="55"/>
    </row>
    <row r="239" spans="1:12" s="23" customFormat="1" ht="12.75">
      <c r="A239" s="40"/>
      <c r="B239" s="26" t="s">
        <v>86</v>
      </c>
      <c r="C239" s="17" t="s">
        <v>16</v>
      </c>
      <c r="D239" s="55"/>
      <c r="E239" s="55"/>
      <c r="F239" s="55"/>
      <c r="G239" s="55"/>
      <c r="H239" s="55"/>
      <c r="I239" s="55"/>
      <c r="J239" s="55"/>
      <c r="K239" s="55"/>
      <c r="L239" s="55"/>
    </row>
    <row r="240" spans="1:12" s="23" customFormat="1" ht="12.75">
      <c r="A240" s="40"/>
      <c r="B240" s="26" t="s">
        <v>99</v>
      </c>
      <c r="C240" s="17" t="s">
        <v>100</v>
      </c>
      <c r="D240" s="94">
        <v>993</v>
      </c>
      <c r="E240" s="79">
        <v>0</v>
      </c>
      <c r="F240" s="94">
        <v>7415</v>
      </c>
      <c r="G240" s="79">
        <v>0</v>
      </c>
      <c r="H240" s="94">
        <v>7415</v>
      </c>
      <c r="I240" s="79">
        <v>0</v>
      </c>
      <c r="J240" s="73">
        <v>2915</v>
      </c>
      <c r="K240" s="79">
        <v>0</v>
      </c>
      <c r="L240" s="73">
        <f>SUM(J240:K240)</f>
        <v>2915</v>
      </c>
    </row>
    <row r="241" spans="1:12" s="23" customFormat="1" ht="25.5">
      <c r="A241" s="40"/>
      <c r="B241" s="26" t="s">
        <v>118</v>
      </c>
      <c r="C241" s="17" t="s">
        <v>120</v>
      </c>
      <c r="D241" s="73">
        <v>200</v>
      </c>
      <c r="E241" s="79">
        <v>0</v>
      </c>
      <c r="F241" s="79">
        <v>0</v>
      </c>
      <c r="G241" s="79">
        <v>0</v>
      </c>
      <c r="H241" s="79">
        <v>0</v>
      </c>
      <c r="I241" s="79">
        <v>0</v>
      </c>
      <c r="J241" s="79">
        <v>0</v>
      </c>
      <c r="K241" s="79">
        <v>0</v>
      </c>
      <c r="L241" s="79">
        <f>SUM(J241:K241)</f>
        <v>0</v>
      </c>
    </row>
    <row r="242" spans="1:12" s="23" customFormat="1" ht="25.5" customHeight="1">
      <c r="A242" s="40"/>
      <c r="B242" s="26" t="s">
        <v>159</v>
      </c>
      <c r="C242" s="17" t="s">
        <v>164</v>
      </c>
      <c r="D242" s="79">
        <v>0</v>
      </c>
      <c r="E242" s="79">
        <v>0</v>
      </c>
      <c r="F242" s="73">
        <v>48124</v>
      </c>
      <c r="G242" s="79">
        <v>0</v>
      </c>
      <c r="H242" s="73">
        <v>48124</v>
      </c>
      <c r="I242" s="79">
        <v>0</v>
      </c>
      <c r="J242" s="73">
        <v>43624</v>
      </c>
      <c r="K242" s="79">
        <v>0</v>
      </c>
      <c r="L242" s="73">
        <f>SUM(J242:K242)</f>
        <v>43624</v>
      </c>
    </row>
    <row r="243" spans="1:12" s="23" customFormat="1" ht="25.5">
      <c r="A243" s="40"/>
      <c r="B243" s="26" t="s">
        <v>160</v>
      </c>
      <c r="C243" s="17" t="s">
        <v>161</v>
      </c>
      <c r="D243" s="79">
        <v>0</v>
      </c>
      <c r="E243" s="79">
        <v>0</v>
      </c>
      <c r="F243" s="73">
        <v>20578</v>
      </c>
      <c r="G243" s="79">
        <v>0</v>
      </c>
      <c r="H243" s="73">
        <v>20578</v>
      </c>
      <c r="I243" s="79">
        <v>0</v>
      </c>
      <c r="J243" s="73">
        <v>10578</v>
      </c>
      <c r="K243" s="79">
        <v>0</v>
      </c>
      <c r="L243" s="73">
        <f>SUM(J243:K243)</f>
        <v>10578</v>
      </c>
    </row>
    <row r="244" spans="1:12" s="23" customFormat="1" ht="12.75">
      <c r="A244" s="40" t="s">
        <v>10</v>
      </c>
      <c r="B244" s="24" t="s">
        <v>98</v>
      </c>
      <c r="C244" s="20" t="s">
        <v>76</v>
      </c>
      <c r="D244" s="75">
        <f aca="true" t="shared" si="51" ref="D244:L244">SUM(D240:D243)</f>
        <v>1193</v>
      </c>
      <c r="E244" s="78">
        <f t="shared" si="51"/>
        <v>0</v>
      </c>
      <c r="F244" s="75">
        <f t="shared" si="51"/>
        <v>76117</v>
      </c>
      <c r="G244" s="78">
        <f t="shared" si="51"/>
        <v>0</v>
      </c>
      <c r="H244" s="75">
        <f t="shared" si="51"/>
        <v>76117</v>
      </c>
      <c r="I244" s="78">
        <f t="shared" si="51"/>
        <v>0</v>
      </c>
      <c r="J244" s="75">
        <f t="shared" si="51"/>
        <v>57117</v>
      </c>
      <c r="K244" s="78">
        <f t="shared" si="51"/>
        <v>0</v>
      </c>
      <c r="L244" s="75">
        <f t="shared" si="51"/>
        <v>57117</v>
      </c>
    </row>
    <row r="245" spans="1:12" s="23" customFormat="1" ht="12.75">
      <c r="A245" s="40" t="s">
        <v>10</v>
      </c>
      <c r="B245" s="26" t="s">
        <v>96</v>
      </c>
      <c r="C245" s="17" t="s">
        <v>97</v>
      </c>
      <c r="D245" s="75">
        <f aca="true" t="shared" si="52" ref="D245:L245">D244</f>
        <v>1193</v>
      </c>
      <c r="E245" s="78">
        <f t="shared" si="52"/>
        <v>0</v>
      </c>
      <c r="F245" s="75">
        <f t="shared" si="52"/>
        <v>76117</v>
      </c>
      <c r="G245" s="78">
        <f t="shared" si="52"/>
        <v>0</v>
      </c>
      <c r="H245" s="75">
        <f t="shared" si="52"/>
        <v>76117</v>
      </c>
      <c r="I245" s="78">
        <f t="shared" si="52"/>
        <v>0</v>
      </c>
      <c r="J245" s="75">
        <f t="shared" si="52"/>
        <v>57117</v>
      </c>
      <c r="K245" s="78">
        <f t="shared" si="52"/>
        <v>0</v>
      </c>
      <c r="L245" s="75">
        <f t="shared" si="52"/>
        <v>57117</v>
      </c>
    </row>
    <row r="246" spans="1:12" s="23" customFormat="1" ht="25.5">
      <c r="A246" s="50" t="s">
        <v>10</v>
      </c>
      <c r="B246" s="113">
        <v>4711</v>
      </c>
      <c r="C246" s="111" t="s">
        <v>136</v>
      </c>
      <c r="D246" s="75">
        <f aca="true" t="shared" si="53" ref="D246:L246">D245+D235</f>
        <v>33012</v>
      </c>
      <c r="E246" s="78">
        <f t="shared" si="53"/>
        <v>0</v>
      </c>
      <c r="F246" s="75">
        <f t="shared" si="53"/>
        <v>111217</v>
      </c>
      <c r="G246" s="78">
        <f t="shared" si="53"/>
        <v>0</v>
      </c>
      <c r="H246" s="75">
        <f t="shared" si="53"/>
        <v>107617</v>
      </c>
      <c r="I246" s="78">
        <f t="shared" si="53"/>
        <v>0</v>
      </c>
      <c r="J246" s="75">
        <f t="shared" si="53"/>
        <v>62121</v>
      </c>
      <c r="K246" s="78">
        <f t="shared" si="53"/>
        <v>0</v>
      </c>
      <c r="L246" s="75">
        <f t="shared" si="53"/>
        <v>62121</v>
      </c>
    </row>
    <row r="247" spans="1:12" ht="12.75">
      <c r="A247" s="49" t="s">
        <v>10</v>
      </c>
      <c r="B247" s="47"/>
      <c r="C247" s="48" t="s">
        <v>79</v>
      </c>
      <c r="D247" s="92">
        <f aca="true" t="shared" si="54" ref="D247:L247">D211+D246</f>
        <v>34140</v>
      </c>
      <c r="E247" s="88">
        <f t="shared" si="54"/>
        <v>0</v>
      </c>
      <c r="F247" s="92">
        <f t="shared" si="54"/>
        <v>111217</v>
      </c>
      <c r="G247" s="88">
        <f t="shared" si="54"/>
        <v>0</v>
      </c>
      <c r="H247" s="92">
        <f t="shared" si="54"/>
        <v>107617</v>
      </c>
      <c r="I247" s="88">
        <f t="shared" si="54"/>
        <v>0</v>
      </c>
      <c r="J247" s="92">
        <f t="shared" si="54"/>
        <v>62122</v>
      </c>
      <c r="K247" s="88">
        <f t="shared" si="54"/>
        <v>0</v>
      </c>
      <c r="L247" s="92">
        <f t="shared" si="54"/>
        <v>62122</v>
      </c>
    </row>
    <row r="248" spans="1:12" ht="12.75">
      <c r="A248" s="49" t="s">
        <v>10</v>
      </c>
      <c r="B248" s="47"/>
      <c r="C248" s="48" t="s">
        <v>3</v>
      </c>
      <c r="D248" s="96">
        <f aca="true" t="shared" si="55" ref="D248:L248">D247+D199</f>
        <v>380380</v>
      </c>
      <c r="E248" s="96">
        <f t="shared" si="55"/>
        <v>23950</v>
      </c>
      <c r="F248" s="96">
        <f t="shared" si="55"/>
        <v>810329</v>
      </c>
      <c r="G248" s="96">
        <f t="shared" si="55"/>
        <v>15849</v>
      </c>
      <c r="H248" s="96">
        <f t="shared" si="55"/>
        <v>810924</v>
      </c>
      <c r="I248" s="96">
        <f t="shared" si="55"/>
        <v>15849</v>
      </c>
      <c r="J248" s="75">
        <f t="shared" si="55"/>
        <v>1119412</v>
      </c>
      <c r="K248" s="96">
        <f t="shared" si="55"/>
        <v>32400</v>
      </c>
      <c r="L248" s="96">
        <f t="shared" si="55"/>
        <v>1151812</v>
      </c>
    </row>
    <row r="249" spans="1:12" ht="17.25" customHeight="1">
      <c r="A249" s="22"/>
      <c r="B249" s="19"/>
      <c r="C249" s="122" t="s">
        <v>178</v>
      </c>
      <c r="D249" s="55"/>
      <c r="E249" s="55"/>
      <c r="F249" s="55"/>
      <c r="G249" s="55"/>
      <c r="H249" s="55"/>
      <c r="I249" s="55"/>
      <c r="J249" s="55"/>
      <c r="K249" s="55"/>
      <c r="L249" s="55"/>
    </row>
    <row r="250" spans="1:11" ht="12.75">
      <c r="A250" s="2" t="s">
        <v>138</v>
      </c>
      <c r="B250" s="8" t="s">
        <v>137</v>
      </c>
      <c r="F250" s="58"/>
      <c r="G250" s="58"/>
      <c r="K250" s="58"/>
    </row>
    <row r="251" spans="1:11" ht="12.75">
      <c r="A251" s="2" t="s">
        <v>12</v>
      </c>
      <c r="B251" s="21">
        <v>2702</v>
      </c>
      <c r="C251" s="5" t="s">
        <v>1</v>
      </c>
      <c r="F251" s="58"/>
      <c r="G251" s="58"/>
      <c r="K251" s="58"/>
    </row>
    <row r="252" spans="2:11" ht="12.75">
      <c r="B252" s="1">
        <v>80</v>
      </c>
      <c r="C252" s="8" t="s">
        <v>33</v>
      </c>
      <c r="F252" s="58"/>
      <c r="G252" s="58"/>
      <c r="K252" s="58"/>
    </row>
    <row r="253" spans="2:11" ht="12.75">
      <c r="B253" s="46">
        <v>80.799</v>
      </c>
      <c r="C253" s="5" t="s">
        <v>67</v>
      </c>
      <c r="F253" s="58"/>
      <c r="G253" s="58"/>
      <c r="K253" s="58"/>
    </row>
    <row r="254" spans="2:11" ht="12.75">
      <c r="B254" s="18">
        <v>20</v>
      </c>
      <c r="C254" s="25" t="s">
        <v>34</v>
      </c>
      <c r="F254" s="58"/>
      <c r="G254" s="58"/>
      <c r="K254" s="58"/>
    </row>
    <row r="255" spans="1:12" ht="12.75">
      <c r="A255" s="22"/>
      <c r="B255" s="27" t="s">
        <v>68</v>
      </c>
      <c r="C255" s="25" t="s">
        <v>67</v>
      </c>
      <c r="D255" s="74">
        <v>2883</v>
      </c>
      <c r="E255" s="120">
        <v>1114</v>
      </c>
      <c r="F255" s="120">
        <v>1000</v>
      </c>
      <c r="G255" s="79">
        <v>0</v>
      </c>
      <c r="H255" s="120">
        <v>1000</v>
      </c>
      <c r="I255" s="79">
        <v>0</v>
      </c>
      <c r="J255" s="120">
        <v>1000</v>
      </c>
      <c r="K255" s="79">
        <v>0</v>
      </c>
      <c r="L255" s="74">
        <f>SUM(J255:K255)</f>
        <v>1000</v>
      </c>
    </row>
    <row r="256" spans="1:12" ht="6.75" customHeight="1">
      <c r="A256" s="50"/>
      <c r="B256" s="80"/>
      <c r="C256" s="81"/>
      <c r="D256" s="82"/>
      <c r="E256" s="82"/>
      <c r="F256" s="82"/>
      <c r="G256" s="82"/>
      <c r="H256" s="82"/>
      <c r="I256" s="82"/>
      <c r="J256" s="82"/>
      <c r="K256" s="82"/>
      <c r="L256" s="82"/>
    </row>
  </sheetData>
  <sheetProtection/>
  <autoFilter ref="B17:L256"/>
  <mergeCells count="10">
    <mergeCell ref="A1:L1"/>
    <mergeCell ref="A2:L2"/>
    <mergeCell ref="J15:L15"/>
    <mergeCell ref="J16:L16"/>
    <mergeCell ref="H16:I16"/>
    <mergeCell ref="D15:E15"/>
    <mergeCell ref="F15:G15"/>
    <mergeCell ref="H15:I15"/>
    <mergeCell ref="D16:E16"/>
    <mergeCell ref="F16:G16"/>
  </mergeCells>
  <printOptions horizontalCentered="1"/>
  <pageMargins left="0.748031496062992" right="0.393700787401575" top="0.748031496062992" bottom="0.905511811023622" header="0.511811023622047" footer="0.590551181102362"/>
  <pageSetup blackAndWhite="1" firstPageNumber="75" useFirstPageNumber="1" horizontalDpi="600" verticalDpi="600" orientation="landscape" paperSize="9" r:id="rId3"/>
  <headerFooter alignWithMargins="0">
    <oddHeader xml:space="preserve">&amp;C   </oddHeader>
    <oddFooter>&amp;C&amp;"Times New Roman,Bold"   Vol-II    -    &amp;P</oddFooter>
  </headerFooter>
  <rowBreaks count="4" manualBreakCount="4">
    <brk id="82" max="11" man="1"/>
    <brk id="115" max="11" man="1"/>
    <brk id="168" max="11" man="1"/>
    <brk id="219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Sikkim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Secretary Finance</dc:creator>
  <cp:keywords/>
  <dc:description/>
  <cp:lastModifiedBy>sonam</cp:lastModifiedBy>
  <cp:lastPrinted>2011-03-21T17:12:01Z</cp:lastPrinted>
  <dcterms:created xsi:type="dcterms:W3CDTF">2004-06-02T16:19:06Z</dcterms:created>
  <dcterms:modified xsi:type="dcterms:W3CDTF">2011-03-30T05:47:04Z</dcterms:modified>
  <cp:category/>
  <cp:version/>
  <cp:contentType/>
  <cp:contentStatus/>
</cp:coreProperties>
</file>