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0" windowWidth="15330" windowHeight="4695" activeTab="0"/>
  </bookViews>
  <sheets>
    <sheet name="dem2" sheetId="1" r:id="rId1"/>
  </sheets>
  <externalReferences>
    <externalReference r:id="rId4"/>
    <externalReference r:id="rId5"/>
  </externalReferences>
  <definedNames>
    <definedName name="__123Graph_D" hidden="1">'[1]DEMAND18'!#REF!</definedName>
    <definedName name="_xlnm._FilterDatabase" localSheetId="0" hidden="1">'dem2'!$A$20:$L$504</definedName>
    <definedName name="_Regression_Int" localSheetId="0" hidden="1">1</definedName>
    <definedName name="ah" localSheetId="0">'dem2'!$D$348:$L$348</definedName>
    <definedName name="ahcap" localSheetId="0">'dem2'!$D$489:$L$489</definedName>
    <definedName name="ahcap">'dem2'!$D$489:$L$489</definedName>
    <definedName name="animal" localSheetId="0">'dem2'!$E$13:$G$13</definedName>
    <definedName name="are" localSheetId="0">'dem2'!$D$476:$L$476</definedName>
    <definedName name="censusrec">#REF!</definedName>
    <definedName name="charged">#REF!</definedName>
    <definedName name="da">#REF!</definedName>
    <definedName name="dd" localSheetId="0">'dem2'!$D$396:$L$396</definedName>
    <definedName name="ee">#REF!</definedName>
    <definedName name="fishcap" localSheetId="0">'dem2'!$D$502:$L$502</definedName>
    <definedName name="fishcap">'dem2'!$D$502:$L$502</definedName>
    <definedName name="Fishrev" localSheetId="0">'dem2'!$D$467:$L$467</definedName>
    <definedName name="Fishrev">'dem2'!$D$467:$L$467</definedName>
    <definedName name="fwl">#REF!</definedName>
    <definedName name="fwlcap">#REF!</definedName>
    <definedName name="fwlrec">#REF!</definedName>
    <definedName name="housing" localSheetId="0">#REF!</definedName>
    <definedName name="housing">#REF!</definedName>
    <definedName name="housingcap" localSheetId="0">#REF!</definedName>
    <definedName name="housingcap">#REF!</definedName>
    <definedName name="jb287">'dem2'!$J$7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'dem2'!$K$488</definedName>
    <definedName name="np">#REF!</definedName>
    <definedName name="Nutrition" localSheetId="0">#REF!</definedName>
    <definedName name="Nutrition">#REF!</definedName>
    <definedName name="oges" localSheetId="0">#REF!</definedName>
    <definedName name="oges">#REF!</definedName>
    <definedName name="pension">#REF!</definedName>
    <definedName name="_xlnm.Print_Area" localSheetId="0">'dem2'!$A$1:$L$507</definedName>
    <definedName name="_xlnm.Print_Titles" localSheetId="0">'dem2'!$15:$18</definedName>
    <definedName name="pw" localSheetId="0">#REF!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'dem2'!#REF!</definedName>
    <definedName name="scst" localSheetId="0">#REF!</definedName>
    <definedName name="scst">#REF!</definedName>
    <definedName name="sgs">#REF!</definedName>
    <definedName name="SocialSecurity" localSheetId="0">#REF!</definedName>
    <definedName name="SocialSecurity">#REF!</definedName>
    <definedName name="socialwelfare" localSheetId="0">#REF!</definedName>
    <definedName name="socialwelfare">#REF!</definedName>
    <definedName name="spfrd">#REF!</definedName>
    <definedName name="sss">#REF!</definedName>
    <definedName name="summary" localSheetId="0">'dem2'!#REF!</definedName>
    <definedName name="swc">#REF!</definedName>
    <definedName name="tax" localSheetId="0">#REF!</definedName>
    <definedName name="tax">#REF!</definedName>
    <definedName name="udhd" localSheetId="0">#REF!</definedName>
    <definedName name="udhd">#REF!</definedName>
    <definedName name="urbancap" localSheetId="0">#REF!</definedName>
    <definedName name="urbancap">#REF!</definedName>
    <definedName name="Voted" localSheetId="0">#REF!</definedName>
    <definedName name="Voted">#REF!</definedName>
    <definedName name="water" localSheetId="0">#REF!</definedName>
    <definedName name="water">#REF!</definedName>
    <definedName name="watercap" localSheetId="0">#REF!</definedName>
    <definedName name="watercap">#REF!</definedName>
    <definedName name="welfarecap" localSheetId="0">#REF!</definedName>
    <definedName name="welfarecap">#REF!</definedName>
    <definedName name="Z_239EE218_578E_4317_BEED_14D5D7089E27_.wvu.Cols" localSheetId="0" hidden="1">'dem2'!#REF!</definedName>
    <definedName name="Z_239EE218_578E_4317_BEED_14D5D7089E27_.wvu.FilterData" localSheetId="0" hidden="1">'dem2'!$A$1:$L$507</definedName>
    <definedName name="Z_239EE218_578E_4317_BEED_14D5D7089E27_.wvu.PrintArea" localSheetId="0" hidden="1">'dem2'!$A$1:$L$504</definedName>
    <definedName name="Z_239EE218_578E_4317_BEED_14D5D7089E27_.wvu.PrintTitles" localSheetId="0" hidden="1">'dem2'!$15:$18</definedName>
    <definedName name="Z_302A3EA3_AE96_11D5_A646_0050BA3D7AFD_.wvu.Cols" localSheetId="0" hidden="1">'dem2'!#REF!</definedName>
    <definedName name="Z_302A3EA3_AE96_11D5_A646_0050BA3D7AFD_.wvu.FilterData" localSheetId="0" hidden="1">'dem2'!$A$1:$L$507</definedName>
    <definedName name="Z_302A3EA3_AE96_11D5_A646_0050BA3D7AFD_.wvu.PrintArea" localSheetId="0" hidden="1">'dem2'!$A$1:$L$504</definedName>
    <definedName name="Z_302A3EA3_AE96_11D5_A646_0050BA3D7AFD_.wvu.PrintTitles" localSheetId="0" hidden="1">'dem2'!$15:$18</definedName>
    <definedName name="Z_36DBA021_0ECB_11D4_8064_004005726899_.wvu.Cols" localSheetId="0" hidden="1">'dem2'!#REF!</definedName>
    <definedName name="Z_36DBA021_0ECB_11D4_8064_004005726899_.wvu.FilterData" localSheetId="0" hidden="1">'dem2'!$C$22:$C$489</definedName>
    <definedName name="Z_36DBA021_0ECB_11D4_8064_004005726899_.wvu.PrintArea" localSheetId="0" hidden="1">'dem2'!$A$1:$L$488</definedName>
    <definedName name="Z_36DBA021_0ECB_11D4_8064_004005726899_.wvu.PrintTitles" localSheetId="0" hidden="1">'dem2'!$15:$18</definedName>
    <definedName name="Z_93EBE921_AE91_11D5_8685_004005726899_.wvu.Cols" localSheetId="0" hidden="1">'dem2'!#REF!</definedName>
    <definedName name="Z_93EBE921_AE91_11D5_8685_004005726899_.wvu.FilterData" localSheetId="0" hidden="1">'dem2'!$C$22:$C$489</definedName>
    <definedName name="Z_93EBE921_AE91_11D5_8685_004005726899_.wvu.PrintArea" localSheetId="0" hidden="1">'dem2'!$A$1:$L$488</definedName>
    <definedName name="Z_93EBE921_AE91_11D5_8685_004005726899_.wvu.PrintTitles" localSheetId="0" hidden="1">'dem2'!$15:$18</definedName>
    <definedName name="Z_94DA79C1_0FDE_11D5_9579_000021DAEEA2_.wvu.Cols" localSheetId="0" hidden="1">'dem2'!#REF!</definedName>
    <definedName name="Z_94DA79C1_0FDE_11D5_9579_000021DAEEA2_.wvu.FilterData" localSheetId="0" hidden="1">'dem2'!$C$22:$C$489</definedName>
    <definedName name="Z_94DA79C1_0FDE_11D5_9579_000021DAEEA2_.wvu.PrintArea" localSheetId="0" hidden="1">'dem2'!$A$1:$L$488</definedName>
    <definedName name="Z_94DA79C1_0FDE_11D5_9579_000021DAEEA2_.wvu.PrintTitles" localSheetId="0" hidden="1">'dem2'!$15:$18</definedName>
    <definedName name="Z_A1D4F895_248C_45AC_AB56_DBE99D2594FB_.wvu.FilterData" localSheetId="0" hidden="1">'dem2'!$A$20:$L$507</definedName>
    <definedName name="Z_A1D4F895_248C_45AC_AB56_DBE99D2594FB_.wvu.PrintArea" localSheetId="0" hidden="1">'dem2'!$A$1:$L$504</definedName>
    <definedName name="Z_A1D4F895_248C_45AC_AB56_DBE99D2594FB_.wvu.PrintTitles" localSheetId="0" hidden="1">'dem2'!$15:$18</definedName>
    <definedName name="Z_B4CB098C_161F_11D5_8064_004005726899_.wvu.FilterData" localSheetId="0" hidden="1">'dem2'!$C$22:$C$489</definedName>
    <definedName name="Z_B4CB098E_161F_11D5_8064_004005726899_.wvu.FilterData" localSheetId="0" hidden="1">'dem2'!$C$22:$C$489</definedName>
    <definedName name="Z_C868F8C3_16D7_11D5_A68D_81D6213F5331_.wvu.Cols" localSheetId="0" hidden="1">'dem2'!#REF!</definedName>
    <definedName name="Z_C868F8C3_16D7_11D5_A68D_81D6213F5331_.wvu.FilterData" localSheetId="0" hidden="1">'dem2'!$C$22:$C$489</definedName>
    <definedName name="Z_C868F8C3_16D7_11D5_A68D_81D6213F5331_.wvu.PrintArea" localSheetId="0" hidden="1">'dem2'!$A$1:$L$488</definedName>
    <definedName name="Z_C868F8C3_16D7_11D5_A68D_81D6213F5331_.wvu.PrintTitles" localSheetId="0" hidden="1">'dem2'!$15:$18</definedName>
    <definedName name="Z_E5DF37BD_125C_11D5_8DC4_D0F5D88B3549_.wvu.Cols" localSheetId="0" hidden="1">'dem2'!#REF!</definedName>
    <definedName name="Z_E5DF37BD_125C_11D5_8DC4_D0F5D88B3549_.wvu.FilterData" localSheetId="0" hidden="1">'dem2'!$C$22:$C$489</definedName>
    <definedName name="Z_E5DF37BD_125C_11D5_8DC4_D0F5D88B3549_.wvu.PrintArea" localSheetId="0" hidden="1">'dem2'!$A$1:$L$488</definedName>
    <definedName name="Z_E5DF37BD_125C_11D5_8DC4_D0F5D88B3549_.wvu.PrintTitles" localSheetId="0" hidden="1">'dem2'!$15:$18</definedName>
    <definedName name="Z_F8ADACC1_164E_11D6_B603_000021DAEEA2_.wvu.Cols" localSheetId="0" hidden="1">'dem2'!#REF!</definedName>
    <definedName name="Z_F8ADACC1_164E_11D6_B603_000021DAEEA2_.wvu.FilterData" localSheetId="0" hidden="1">'dem2'!$C$22:$C$489</definedName>
    <definedName name="Z_F8ADACC1_164E_11D6_B603_000021DAEEA2_.wvu.PrintArea" localSheetId="0" hidden="1">'dem2'!$A$1:$L$507</definedName>
    <definedName name="Z_F8ADACC1_164E_11D6_B603_000021DAEEA2_.wvu.PrintTitles" localSheetId="0" hidden="1">'dem2'!$15:$18</definedName>
  </definedNames>
  <calcPr fullCalcOnLoad="1"/>
</workbook>
</file>

<file path=xl/comments1.xml><?xml version="1.0" encoding="utf-8"?>
<comments xmlns="http://schemas.openxmlformats.org/spreadsheetml/2006/main">
  <authors>
    <author>argocd</author>
    <author>binod</author>
  </authors>
  <commentLis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3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6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5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45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14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15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8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67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9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27 employees
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27 employees
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13</t>
        </r>
      </text>
    </comment>
    <comment ref="A1" authorId="0">
      <text>
        <r>
          <rPr>
            <b/>
            <sz val="8"/>
            <rFont val="Tahoma"/>
            <family val="0"/>
          </rPr>
          <t>BUDGET SECTION:
31 emp.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11 emp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11 emp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15 EMPLOYEES.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13 emp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13 emp</t>
        </r>
      </text>
    </comment>
    <comment ref="A1" authorId="0">
      <text>
        <r>
          <rPr>
            <b/>
            <sz val="8"/>
            <rFont val="Tahoma"/>
            <family val="0"/>
          </rPr>
          <t>BUDGET SECTION:
21 EMPLOYEES.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48 emp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b/>
            <sz val="8"/>
            <rFont val="Tahoma"/>
            <family val="0"/>
          </rPr>
          <t xml:space="preserve">
48 emp</t>
        </r>
      </text>
    </comment>
    <comment ref="A1" authorId="0">
      <text>
        <r>
          <rPr>
            <b/>
            <sz val="8"/>
            <rFont val="Tahoma"/>
            <family val="0"/>
          </rPr>
          <t>Buget Section: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17 EMPLOYEES.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26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7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5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70% incr. For MR.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45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16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14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15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8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67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9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6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13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21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4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2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3 employees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1 employee</t>
        </r>
      </text>
    </comment>
    <comment ref="A1" authorId="0">
      <text>
        <r>
          <rPr>
            <b/>
            <sz val="8"/>
            <rFont val="Tahoma"/>
            <family val="0"/>
          </rPr>
          <t>PSF:</t>
        </r>
        <r>
          <rPr>
            <sz val="8"/>
            <rFont val="Tahoma"/>
            <family val="0"/>
          </rPr>
          <t xml:space="preserve">
7 employees</t>
        </r>
      </text>
    </comment>
    <comment ref="K2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41 nos. employee</t>
        </r>
      </text>
    </comment>
    <comment ref="K6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K11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12 nos. employee</t>
        </r>
      </text>
    </comment>
    <comment ref="K16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employee</t>
        </r>
      </text>
    </comment>
    <comment ref="K22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nos.employee</t>
        </r>
      </text>
    </comment>
    <comment ref="K30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K35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J6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11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26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9 nos. employee</t>
        </r>
      </text>
    </comment>
    <comment ref="J30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J32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employee</t>
        </r>
      </text>
    </comment>
    <comment ref="J35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K6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27 nos M/R worker</t>
        </r>
      </text>
    </comment>
    <comment ref="J35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employee</t>
        </r>
      </text>
    </comment>
    <comment ref="J2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(16+2) nos. employee actual is 4468</t>
        </r>
      </text>
    </comment>
    <comment ref="J3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8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 Actual is 1371</t>
        </r>
      </text>
    </comment>
    <comment ref="J12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27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K3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8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K8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61 nos. employee</t>
        </r>
      </text>
    </comment>
    <comment ref="K12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66 nos. employee</t>
        </r>
      </text>
    </comment>
    <comment ref="K23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K27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K36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 employee</t>
        </r>
      </text>
    </comment>
    <comment ref="J8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35 nos. M/R employee</t>
        </r>
      </text>
    </comment>
    <comment ref="J12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28 nos. M/R employee</t>
        </r>
      </text>
    </comment>
    <comment ref="J27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22 nos. M/R employee</t>
        </r>
      </text>
    </comment>
    <comment ref="K4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nos. employee</t>
        </r>
      </text>
    </comment>
    <comment ref="K8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16 nos. employee</t>
        </r>
      </text>
    </comment>
    <comment ref="K13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11 nos.employee</t>
        </r>
      </text>
    </comment>
    <comment ref="K20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K23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K31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J8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nos. employee</t>
        </r>
      </text>
    </comment>
    <comment ref="J28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J8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41 nos.M/R worker
</t>
        </r>
      </text>
    </comment>
    <comment ref="J13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58 nos.M/R employee</t>
        </r>
      </text>
    </comment>
    <comment ref="J28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37 nos.M/R employee</t>
        </r>
      </text>
    </comment>
    <comment ref="K4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employee</t>
        </r>
      </text>
    </comment>
    <comment ref="K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20 nos. employee</t>
        </r>
      </text>
    </comment>
    <comment ref="K28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 nos. employee</t>
        </r>
      </text>
    </comment>
    <comment ref="K21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K18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4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J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 actual 919</t>
        </r>
      </text>
    </comment>
    <comment ref="J14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J28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 employee</t>
        </r>
      </text>
    </comment>
    <comment ref="J36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J9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34 nos. M/R employee</t>
        </r>
      </text>
    </comment>
    <comment ref="J14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employee</t>
        </r>
      </text>
    </comment>
    <comment ref="J28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23 nos. M/R employee</t>
        </r>
      </text>
    </comment>
    <comment ref="J36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M/R employee</t>
        </r>
      </text>
    </comment>
    <comment ref="K5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3 nos.employee</t>
        </r>
      </text>
    </comment>
    <comment ref="K10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</t>
        </r>
      </text>
    </comment>
    <comment ref="K14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20 nos. employee</t>
        </r>
      </text>
    </comment>
    <comment ref="K19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 (including 2 vacant post)</t>
        </r>
      </text>
    </comment>
    <comment ref="K24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5 nos. employee</t>
        </r>
      </text>
    </comment>
    <comment ref="K2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 employee</t>
        </r>
      </text>
    </comment>
    <comment ref="K31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K102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83 nos. M/R worker</t>
        </r>
      </text>
    </comment>
    <comment ref="J2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 on consolidated pay of </t>
        </r>
        <r>
          <rPr>
            <sz val="8"/>
            <rFont val="Rupee Foradian"/>
            <family val="2"/>
          </rPr>
          <t>`</t>
        </r>
        <r>
          <rPr>
            <sz val="8"/>
            <rFont val="Times New Roman"/>
            <family val="1"/>
          </rPr>
          <t>5000 p.m.</t>
        </r>
      </text>
    </comment>
    <comment ref="K15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14 nos. employee</t>
        </r>
      </text>
    </comment>
    <comment ref="K15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43 nos.M/R worker</t>
        </r>
      </text>
    </comment>
    <comment ref="K40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17 nos. employee excluding 2 vacant posts</t>
        </r>
      </text>
    </comment>
    <comment ref="J40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 nos. M/R employee</t>
        </r>
      </text>
    </comment>
    <comment ref="J46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M/R employee</t>
        </r>
      </text>
    </comment>
    <comment ref="K42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18 nos. employee</t>
        </r>
      </text>
    </comment>
    <comment ref="J42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8 nos.M/R employee</t>
        </r>
      </text>
    </comment>
    <comment ref="J40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 nos. employee</t>
        </r>
      </text>
    </comment>
    <comment ref="J40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22 nos. employee</t>
        </r>
      </text>
    </comment>
    <comment ref="K40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24 nos. employee</t>
        </r>
      </text>
    </comment>
    <comment ref="J41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M/R worker</t>
        </r>
      </text>
    </comment>
    <comment ref="K43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15 nos. employee</t>
        </r>
      </text>
    </comment>
    <comment ref="J43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employee</t>
        </r>
      </text>
    </comment>
    <comment ref="J43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7 nos. M/R worker</t>
        </r>
      </text>
    </comment>
    <comment ref="J435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 M/R employee</t>
        </r>
      </text>
    </comment>
    <comment ref="J44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28 nos. M/R worker</t>
        </r>
      </text>
    </comment>
    <comment ref="K41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13 nos. employee</t>
        </r>
      </text>
    </comment>
    <comment ref="J417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1 no. employee</t>
        </r>
      </text>
    </comment>
    <comment ref="J421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6 nos. employee</t>
        </r>
      </text>
    </comment>
    <comment ref="J4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Acual is 2677</t>
        </r>
      </text>
    </comment>
    <comment ref="J73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Earmarked</t>
        </r>
      </text>
    </comment>
    <comment ref="J494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Rs.15.00 Central Share and Rs.5.00 lakhs State Share</t>
        </r>
      </text>
    </comment>
    <comment ref="J496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Earmarked</t>
        </r>
      </text>
    </comment>
    <comment ref="J49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Rs.2.00 lakhs unspent of CFY(2010-11)</t>
        </r>
      </text>
    </comment>
    <comment ref="J499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Centre Share Rs40.00 lakhs and State Share Rs.10.00 lakhs)</t>
        </r>
      </text>
    </comment>
    <comment ref="J500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Rs23.00 lakhs Central Share and Rs.4.00 lakhs Atate Share</t>
        </r>
      </text>
    </comment>
  </commentList>
</comments>
</file>

<file path=xl/sharedStrings.xml><?xml version="1.0" encoding="utf-8"?>
<sst xmlns="http://schemas.openxmlformats.org/spreadsheetml/2006/main" count="782" uniqueCount="346">
  <si>
    <t>DEMAND NO. 2</t>
  </si>
  <si>
    <t>ANIMAL HUSBANDRY, LIVESTOCK, FISHERIES AND VETERINARY SERVICES</t>
  </si>
  <si>
    <t>Animal Husbandry</t>
  </si>
  <si>
    <t>Dairy Development</t>
  </si>
  <si>
    <t>Agricultural Research &amp; Education</t>
  </si>
  <si>
    <t>(a) Capital Account of Agriculture and Allied Activities</t>
  </si>
  <si>
    <t>Capital Outlay on Animal Husbandry</t>
  </si>
  <si>
    <t>Capital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</si>
  <si>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</si>
  <si>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</si>
  <si>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</si>
  <si>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</si>
  <si>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</si>
  <si>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</si>
  <si>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</si>
  <si>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</si>
  <si>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</si>
  <si>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</si>
  <si>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Administration</t>
  </si>
  <si>
    <t>Head Office Establishment</t>
  </si>
  <si>
    <t>60.44.01</t>
  </si>
  <si>
    <t>Salaries</t>
  </si>
  <si>
    <t>60.44.11</t>
  </si>
  <si>
    <t>Travel Expenses</t>
  </si>
  <si>
    <t>60.44.13</t>
  </si>
  <si>
    <t>Office Expenses</t>
  </si>
  <si>
    <t>Rent, Rates and Taxes</t>
  </si>
  <si>
    <t>60.44.26</t>
  </si>
  <si>
    <t>Advertisement and Publicity</t>
  </si>
  <si>
    <t>Other Charges</t>
  </si>
  <si>
    <t>60.44.51</t>
  </si>
  <si>
    <t>Motor Vehicles</t>
  </si>
  <si>
    <t>East District</t>
  </si>
  <si>
    <t>60.45.01</t>
  </si>
  <si>
    <t>60.45.11</t>
  </si>
  <si>
    <t>60.45.13</t>
  </si>
  <si>
    <t>60.45.14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</si>
  <si>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</si>
  <si>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</si>
  <si>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</si>
  <si>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</si>
  <si>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</si>
  <si>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</si>
  <si>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</si>
  <si>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</si>
  <si>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60.47.14</t>
  </si>
  <si>
    <t>South District</t>
  </si>
  <si>
    <t>60.48.01</t>
  </si>
  <si>
    <t>60.48.11</t>
  </si>
  <si>
    <t>60.48.13</t>
  </si>
  <si>
    <t>60.48.14</t>
  </si>
  <si>
    <t>Veterinary Services &amp; Animal Health</t>
  </si>
  <si>
    <t>Veterinary Hospitals &amp; Dispensaries</t>
  </si>
  <si>
    <t>61.44.01</t>
  </si>
  <si>
    <t>61.44.02</t>
  </si>
  <si>
    <t>Wages</t>
  </si>
  <si>
    <t>61.44.11</t>
  </si>
  <si>
    <t>61.44.13</t>
  </si>
  <si>
    <t>61.44.21</t>
  </si>
  <si>
    <t>61.44.27</t>
  </si>
  <si>
    <t>Minor Works</t>
  </si>
  <si>
    <t>61.45.01</t>
  </si>
  <si>
    <t>61.45.02</t>
  </si>
  <si>
    <t>61.45.11</t>
  </si>
  <si>
    <t>61.45.13</t>
  </si>
  <si>
    <t>61.46.01</t>
  </si>
  <si>
    <t>61.46.02</t>
  </si>
  <si>
    <t>61.46.11</t>
  </si>
  <si>
    <t>61.46.13</t>
  </si>
  <si>
    <t>61.47.01</t>
  </si>
  <si>
    <t>61.47.02</t>
  </si>
  <si>
    <t>61.47.11</t>
  </si>
  <si>
    <t>61.47.13</t>
  </si>
  <si>
    <t>61.48.01</t>
  </si>
  <si>
    <t>61.48.02</t>
  </si>
  <si>
    <t>61.48.11</t>
  </si>
  <si>
    <t>61.48.13</t>
  </si>
  <si>
    <t>62.00.84</t>
  </si>
  <si>
    <t>Veterinary Council (50:50%CSS)</t>
  </si>
  <si>
    <t>62.00.85</t>
  </si>
  <si>
    <t>Cattle and Buffalo Development</t>
  </si>
  <si>
    <t>Intensive Cattle Development</t>
  </si>
  <si>
    <t>63.44.01</t>
  </si>
  <si>
    <t>63.44.11</t>
  </si>
  <si>
    <t>63.44.13</t>
  </si>
  <si>
    <t>63.44.21</t>
  </si>
  <si>
    <t>63.45.01</t>
  </si>
  <si>
    <t>63.45.02</t>
  </si>
  <si>
    <t>63.45.11</t>
  </si>
  <si>
    <t>63.45.13</t>
  </si>
  <si>
    <t>63.46.01</t>
  </si>
  <si>
    <t>63.46.02</t>
  </si>
  <si>
    <t>63.46.11</t>
  </si>
  <si>
    <t>63.46.13</t>
  </si>
  <si>
    <t>63.47.01</t>
  </si>
  <si>
    <t>63.47.02</t>
  </si>
  <si>
    <t>63.47.11</t>
  </si>
  <si>
    <t>63.47.13</t>
  </si>
  <si>
    <t>63.48.01</t>
  </si>
  <si>
    <t>63.48.02</t>
  </si>
  <si>
    <t>63.48.11</t>
  </si>
  <si>
    <t>63.48.13</t>
  </si>
  <si>
    <t>Livestock Farm, Karfectar</t>
  </si>
  <si>
    <t>67.00.01</t>
  </si>
  <si>
    <t>67.00.02</t>
  </si>
  <si>
    <t>67.00.11</t>
  </si>
  <si>
    <t>67.00.13</t>
  </si>
  <si>
    <t>67.00.21</t>
  </si>
  <si>
    <t>Supplies &amp; Materials</t>
  </si>
  <si>
    <t>67.00.50</t>
  </si>
  <si>
    <t>Poultry Development</t>
  </si>
  <si>
    <t>Intensive Poultry Development</t>
  </si>
  <si>
    <t>68.44.01</t>
  </si>
  <si>
    <t>68.44.11</t>
  </si>
  <si>
    <t>68.44.13</t>
  </si>
  <si>
    <t>68.44.21</t>
  </si>
  <si>
    <t>68.44.85</t>
  </si>
  <si>
    <t>68.45.01</t>
  </si>
  <si>
    <t>68.45.11</t>
  </si>
  <si>
    <t>68.45.13</t>
  </si>
  <si>
    <t>68.47.01</t>
  </si>
  <si>
    <t>68.47.11</t>
  </si>
  <si>
    <t>68.47.13</t>
  </si>
  <si>
    <t>68.48.01</t>
  </si>
  <si>
    <t>68.48.11</t>
  </si>
  <si>
    <t>68.48.13</t>
  </si>
  <si>
    <t>Sheep and Wool Development</t>
  </si>
  <si>
    <t>Extension of Sheep Breeding Centres</t>
  </si>
  <si>
    <t>69.45.11</t>
  </si>
  <si>
    <t>69.46.01</t>
  </si>
  <si>
    <t>69.46.11</t>
  </si>
  <si>
    <t>69.47.01</t>
  </si>
  <si>
    <t>69.47.11</t>
  </si>
  <si>
    <t>Intensive Piggery development</t>
  </si>
  <si>
    <t>70.44.01</t>
  </si>
  <si>
    <t>70.44.11</t>
  </si>
  <si>
    <t>70.44.21</t>
  </si>
  <si>
    <t>70.44.76</t>
  </si>
  <si>
    <t>Piggery Development (Ralong)</t>
  </si>
  <si>
    <t>70.44.77</t>
  </si>
  <si>
    <t>Piggery Development (Gyalshing)</t>
  </si>
  <si>
    <t>70.44.78</t>
  </si>
  <si>
    <t>Piggery Development (Bop)</t>
  </si>
  <si>
    <t>70.45.01</t>
  </si>
  <si>
    <t>70.45.11</t>
  </si>
  <si>
    <t>70.46.01</t>
  </si>
  <si>
    <t>70.46.11</t>
  </si>
  <si>
    <t>70.48.01</t>
  </si>
  <si>
    <t>70.48.11</t>
  </si>
  <si>
    <t>Intensive Piggery Development</t>
  </si>
  <si>
    <t>Piggery Development</t>
  </si>
  <si>
    <t>Other Live Stock Development</t>
  </si>
  <si>
    <t>Goat Breeding</t>
  </si>
  <si>
    <t>Goat Farm, Mangalbarey</t>
  </si>
  <si>
    <t>Other Livestock Breeding</t>
  </si>
  <si>
    <t>72.00.72</t>
  </si>
  <si>
    <t>Rabbit Breeding</t>
  </si>
  <si>
    <t>Fodder and Feed Development</t>
  </si>
  <si>
    <t>Pasture Development</t>
  </si>
  <si>
    <t>73.44.01</t>
  </si>
  <si>
    <t>73.44.21</t>
  </si>
  <si>
    <t>73.45.01</t>
  </si>
  <si>
    <t>73.45.02</t>
  </si>
  <si>
    <t>73.45.11</t>
  </si>
  <si>
    <t>73.45.13</t>
  </si>
  <si>
    <t>73.46.01</t>
  </si>
  <si>
    <t>73.46.02</t>
  </si>
  <si>
    <t>73.47.01</t>
  </si>
  <si>
    <t>73.47.02</t>
  </si>
  <si>
    <t>73.47.11</t>
  </si>
  <si>
    <t>73.47.13</t>
  </si>
  <si>
    <t>73.48.01</t>
  </si>
  <si>
    <t>73.48.11</t>
  </si>
  <si>
    <t>73.48.13</t>
  </si>
  <si>
    <t>Extension and Training</t>
  </si>
  <si>
    <t>Farmer's Training &amp; Extension Programme</t>
  </si>
  <si>
    <t>74.44.01</t>
  </si>
  <si>
    <t>74.44.11</t>
  </si>
  <si>
    <t>74.44.13</t>
  </si>
  <si>
    <t>74.44.50</t>
  </si>
  <si>
    <t>Other Charges (Shows, exhibition)</t>
  </si>
  <si>
    <t>74.46.01</t>
  </si>
  <si>
    <t>74.46.11</t>
  </si>
  <si>
    <t>74.48.01</t>
  </si>
  <si>
    <t>74.48.11</t>
  </si>
  <si>
    <t>Census, Survey and Investigation</t>
  </si>
  <si>
    <t>75.44.01</t>
  </si>
  <si>
    <t>75.44.11</t>
  </si>
  <si>
    <t>75.44.93</t>
  </si>
  <si>
    <t>75.44.94</t>
  </si>
  <si>
    <t>Integrated Sample Survey for Major Livestock Product (100% CSS)</t>
  </si>
  <si>
    <t>Assistance to Zilla Parishads/District Level Panchayats</t>
  </si>
  <si>
    <t>00.00.31</t>
  </si>
  <si>
    <t>Grants-in-aid</t>
  </si>
  <si>
    <t>Other Expenditure</t>
  </si>
  <si>
    <t>76.00.27</t>
  </si>
  <si>
    <t>60.44.02</t>
  </si>
  <si>
    <t>60.47.02</t>
  </si>
  <si>
    <t>Dairy Development Projects</t>
  </si>
  <si>
    <t>Dairy Projects</t>
  </si>
  <si>
    <t>Milk Union</t>
  </si>
  <si>
    <t>63.00.31</t>
  </si>
  <si>
    <t>Fisheries</t>
  </si>
  <si>
    <t>Establishment</t>
  </si>
  <si>
    <t>60.00.01</t>
  </si>
  <si>
    <t>60.00.11</t>
  </si>
  <si>
    <t>60.00.13</t>
  </si>
  <si>
    <t>60.00.27</t>
  </si>
  <si>
    <t>Direction and Administration</t>
  </si>
  <si>
    <t>Inland Fisheries</t>
  </si>
  <si>
    <t>Trout Fish Seed</t>
  </si>
  <si>
    <t>61.00.01</t>
  </si>
  <si>
    <t>61.00.11</t>
  </si>
  <si>
    <t>61.00.13</t>
  </si>
  <si>
    <t>61.00.21</t>
  </si>
  <si>
    <t>61.00.27</t>
  </si>
  <si>
    <t>Carps and Cat Fish Seed Production</t>
  </si>
  <si>
    <t>62.00.01</t>
  </si>
  <si>
    <t>62.00.11</t>
  </si>
  <si>
    <t>62.00.13</t>
  </si>
  <si>
    <t>62.00.21</t>
  </si>
  <si>
    <t>62.00.27</t>
  </si>
  <si>
    <t>Conservation of Reverine Fisheries</t>
  </si>
  <si>
    <t>63.00.01</t>
  </si>
  <si>
    <t>63.00.11</t>
  </si>
  <si>
    <t>63.00.13</t>
  </si>
  <si>
    <t>63.00.27</t>
  </si>
  <si>
    <t>Propagation of Mahseer</t>
  </si>
  <si>
    <t>64.00.50</t>
  </si>
  <si>
    <t>Fish Farmers Development</t>
  </si>
  <si>
    <t>66.00.72</t>
  </si>
  <si>
    <t>Fish Farmers Development Activities</t>
  </si>
  <si>
    <t>Training</t>
  </si>
  <si>
    <t>67.00.73</t>
  </si>
  <si>
    <t>Departmental Training activities</t>
  </si>
  <si>
    <t>Research</t>
  </si>
  <si>
    <t>Diseases &amp; Nutrition Research</t>
  </si>
  <si>
    <t>62.00.50</t>
  </si>
  <si>
    <t>CAPITAL SECTION</t>
  </si>
  <si>
    <t>Capital Outlay on  Animal Husbandry</t>
  </si>
  <si>
    <t>Veterinary Services and Animal Health</t>
  </si>
  <si>
    <t>44</t>
  </si>
  <si>
    <t>00.44.71</t>
  </si>
  <si>
    <t>Land and Building</t>
  </si>
  <si>
    <t>Capital Outlay on Fisheries</t>
  </si>
  <si>
    <t>62.00.86</t>
  </si>
  <si>
    <t>60.45.21</t>
  </si>
  <si>
    <t>60.45.27</t>
  </si>
  <si>
    <t>Rabies Control Programme</t>
  </si>
  <si>
    <t>Clean Milk Production (Central Plan)</t>
  </si>
  <si>
    <t>Construction of Aquarium (80:20% CSS)</t>
  </si>
  <si>
    <t>62.00.83</t>
  </si>
  <si>
    <t>61.44.53</t>
  </si>
  <si>
    <t>00.00.82</t>
  </si>
  <si>
    <t>00.00.83</t>
  </si>
  <si>
    <t>Assistance to Gram Panchayats</t>
  </si>
  <si>
    <t>Rinderpest Eradication Programme 
(100% CSS)</t>
  </si>
  <si>
    <t>Undertaking Quinquennial Census
(100% CSS)</t>
  </si>
  <si>
    <t>Capacity Building/ Training</t>
  </si>
  <si>
    <t>II. Details of the estimates and the heads under which this grant will be accounted for:</t>
  </si>
  <si>
    <t>Assistance for Poultry Development                       (100% CSS)</t>
  </si>
  <si>
    <t>Revenue</t>
  </si>
  <si>
    <t>Rent Rates &amp; Taxes</t>
  </si>
  <si>
    <t>Fisheries Statistics (100% CSS)</t>
  </si>
  <si>
    <t>82.00.02</t>
  </si>
  <si>
    <t>61.00.71</t>
  </si>
  <si>
    <t>74.44.71</t>
  </si>
  <si>
    <t>60.46.14</t>
  </si>
  <si>
    <t>00.00.75</t>
  </si>
  <si>
    <t>Assistance to Co-operatives &amp; Other
Bodies</t>
  </si>
  <si>
    <t>62.00.87</t>
  </si>
  <si>
    <t>Animal Diseases Surveillance 
(75:25%CSS)</t>
  </si>
  <si>
    <t>Prevention and Control of Animal 
Diseases</t>
  </si>
  <si>
    <t>Assistance to Co-operatives &amp; Other 
Bodies</t>
  </si>
  <si>
    <t>C - Economic Services (a) Agriculture and Allied Activities</t>
  </si>
  <si>
    <t>C - Capital Accounts of Economic Services</t>
  </si>
  <si>
    <t>2009-10</t>
  </si>
  <si>
    <t>73.44.88</t>
  </si>
  <si>
    <t>60.44.42</t>
  </si>
  <si>
    <t>72.00.88</t>
  </si>
  <si>
    <t>Control of Avian Influenza</t>
  </si>
  <si>
    <t>Slaughter House, Majitar</t>
  </si>
  <si>
    <t>Slaughter House,  Majitar</t>
  </si>
  <si>
    <t>68.44.86</t>
  </si>
  <si>
    <t>Special Programme for Animal Husbandry under NEC (State Share)</t>
  </si>
  <si>
    <t>Conservation of Threatened Breeds of Yak in Sikkim (100% CSS)</t>
  </si>
  <si>
    <t>Administrative Investigation and 
Statistics</t>
  </si>
  <si>
    <t>2010-11</t>
  </si>
  <si>
    <t>68.44.87</t>
  </si>
  <si>
    <t>68.44.88</t>
  </si>
  <si>
    <t>68.44.89</t>
  </si>
  <si>
    <t>Distribution of Benefits to Poultry 
Growers</t>
  </si>
  <si>
    <t>72.00.89</t>
  </si>
  <si>
    <t>Conservation of Threatened Breeds of Banpala Sheep in Sikkim (100% CSS)</t>
  </si>
  <si>
    <t>74.44.72</t>
  </si>
  <si>
    <t>Establishment of Regional Veterinary Training Centre (NEC)</t>
  </si>
  <si>
    <t>68.44.90</t>
  </si>
  <si>
    <t xml:space="preserve">Poultry Mission </t>
  </si>
  <si>
    <t>00.44.74</t>
  </si>
  <si>
    <t>00.00.84</t>
  </si>
  <si>
    <t xml:space="preserve">Construction of Fish Pond </t>
  </si>
  <si>
    <t>71.61.81</t>
  </si>
  <si>
    <t>72.00.90</t>
  </si>
  <si>
    <t>Strengthening of Angora Rabbit Farm at Rabum, Chungthang ( 100% CSS)</t>
  </si>
  <si>
    <t xml:space="preserve">Rural Backyard Poultry Development 
(100% CSS) </t>
  </si>
  <si>
    <t>Strengthening of Goat Farm at Mangalbaria 
(100% CSS)</t>
  </si>
  <si>
    <t>Veterinary Services &amp; Animal 
Health</t>
  </si>
  <si>
    <t>Fodder Development Programme
(100% CSS)</t>
  </si>
  <si>
    <t>2011-12</t>
  </si>
  <si>
    <t>I. Estimate of the amount required in the year ending 31st March, 2012 to defray the charges in respect of Animal Husbandry, Livestock, Fisheries and Veterinary Services</t>
  </si>
  <si>
    <t>Establishment of Silage Making Units
(100% CSS)</t>
  </si>
  <si>
    <t>73.44.89</t>
  </si>
  <si>
    <t>73.44.90</t>
  </si>
  <si>
    <t>73.44.91</t>
  </si>
  <si>
    <t>Construction of Trout Farm at Kyongshala  (Funded by National Fisheries Development Board)</t>
  </si>
  <si>
    <t>Construction of Carp Farm at Makha
(Funded by NHPC)</t>
  </si>
  <si>
    <t>00.00.85</t>
  </si>
  <si>
    <t>00.00.86</t>
  </si>
  <si>
    <t>00.44.75</t>
  </si>
  <si>
    <t>Establishment of District Veterinary Hospital at Boomtar,Namchi,South Sikkim (NEC)</t>
  </si>
  <si>
    <t>Lumpsum Provision for Revision of Pay</t>
  </si>
  <si>
    <t>Strengthening of Veterinary Institutions</t>
  </si>
  <si>
    <t>Piglet Distribution Programme</t>
  </si>
  <si>
    <t>Induction of Cross Breed Goats</t>
  </si>
  <si>
    <t>Creation of Website of Animal Husbandry</t>
  </si>
  <si>
    <t>63.44.71</t>
  </si>
  <si>
    <t>Induction of Cross Breed Cows</t>
  </si>
  <si>
    <t>71.61.82</t>
  </si>
  <si>
    <t>70.44.79</t>
  </si>
  <si>
    <t>74.44.73</t>
  </si>
  <si>
    <t>Strengthening of Extension &amp; Training</t>
  </si>
  <si>
    <t>Construction of Modern Abattoir 
(75:25% CSS)*</t>
  </si>
  <si>
    <t>(In Thousands of Rupees)</t>
  </si>
  <si>
    <t>61.44.71</t>
  </si>
  <si>
    <t>61.44.72</t>
  </si>
  <si>
    <t>61.44.73</t>
  </si>
  <si>
    <t>00.00.87</t>
  </si>
  <si>
    <t>(*) Includes both Centre and State Share.</t>
  </si>
  <si>
    <t>00.00.88</t>
  </si>
  <si>
    <t>Construction of Training cum Awareness Centre (80:20% CSS)*</t>
  </si>
  <si>
    <t>Fisherman Welfare Scheme (80:20% CSS)*</t>
  </si>
  <si>
    <t>Development of Inland Fisheries and Aquaculture (75:25% CSS)*</t>
  </si>
  <si>
    <t>Poultry Estate for Poultry Development 
(75:25 %CSS)</t>
  </si>
  <si>
    <t>Fodder Seed Procurement and Distribution  (75:25 % CSS)</t>
  </si>
  <si>
    <t>Introduction of Hand Driven Chaff Cutter 
(75:25% CSS)</t>
  </si>
  <si>
    <t>Setting up of Aquariums at Various Points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</si>
</sst>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0#"/>
    <numFmt numFmtId="179" formatCode="0#"/>
    <numFmt numFmtId="180" formatCode="##"/>
    <numFmt numFmtId="181" formatCode="00000#"/>
    <numFmt numFmtId="182" formatCode="00.00#"/>
    <numFmt numFmtId="183" formatCode="00.###"/>
    <numFmt numFmtId="184" formatCode="00.#00"/>
    <numFmt numFmtId="185" formatCode="0#.00#"/>
    <numFmt numFmtId="186" formatCode="_(* #,##0_);_(* \(#,##0\);_(* &quot;-&quot;??_);_(@_)"/>
    <numFmt numFmtId="187" formatCode="00.000"/>
    <numFmt numFmtId="188" formatCode="_-* #,##0.00\ _k_r_-;\-* #,##0.00\ _k_r_-;_-* &quot;-&quot;??\ _k_r_-;_-@_-"/>
    <numFmt numFmtId="189" formatCode="_(* #,##0.000_);_(* \(#,##0.000\);_(* &quot;-&quot;??_);_(@_)"/>
    <numFmt numFmtId="190" formatCode="_(* #,##0.0_);_(* \(#,##0.0\);_(* &quot;-&quot;??_);_(@_)"/>
    <numFmt numFmtId="191" formatCode="0.0"/>
  </numFmts>
  <fonts count="30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Rupee Foradian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5" fillId="0" borderId="0" xfId="58" applyFont="1" applyFill="1" applyAlignment="1" applyProtection="1">
      <alignment horizontal="center" vertical="top"/>
      <protection/>
    </xf>
    <xf numFmtId="0" fontId="25" fillId="0" borderId="0" xfId="58" applyFont="1" applyFill="1" applyAlignment="1" applyProtection="1">
      <alignment horizontal="center"/>
      <protection/>
    </xf>
    <xf numFmtId="0" fontId="25" fillId="0" borderId="0" xfId="58" applyNumberFormat="1" applyFont="1" applyFill="1" applyAlignment="1" applyProtection="1">
      <alignment horizontal="center"/>
      <protection/>
    </xf>
    <xf numFmtId="0" fontId="26" fillId="0" borderId="0" xfId="58" applyFont="1" applyFill="1" applyProtection="1">
      <alignment/>
      <protection/>
    </xf>
    <xf numFmtId="0" fontId="26" fillId="0" borderId="0" xfId="58" applyFont="1" applyFill="1" applyAlignment="1" applyProtection="1">
      <alignment vertical="top"/>
      <protection/>
    </xf>
    <xf numFmtId="0" fontId="26" fillId="0" borderId="0" xfId="58" applyFont="1" applyFill="1" applyAlignment="1" applyProtection="1">
      <alignment horizontal="right" vertical="top"/>
      <protection/>
    </xf>
    <xf numFmtId="0" fontId="26" fillId="0" borderId="0" xfId="58" applyFont="1" applyFill="1" applyAlignment="1" applyProtection="1">
      <alignment horizontal="right"/>
      <protection/>
    </xf>
    <xf numFmtId="0" fontId="26" fillId="0" borderId="0" xfId="58" applyFont="1" applyFill="1" applyAlignment="1" applyProtection="1">
      <alignment horizontal="left"/>
      <protection/>
    </xf>
    <xf numFmtId="0" fontId="26" fillId="0" borderId="0" xfId="58" applyNumberFormat="1" applyFont="1" applyFill="1" applyProtection="1">
      <alignment/>
      <protection/>
    </xf>
    <xf numFmtId="0" fontId="25" fillId="0" borderId="0" xfId="57" applyFont="1" applyFill="1" applyAlignment="1" applyProtection="1">
      <alignment horizontal="center" vertical="top" wrapText="1"/>
      <protection/>
    </xf>
    <xf numFmtId="0" fontId="26" fillId="0" borderId="0" xfId="57" applyFont="1" applyFill="1" applyAlignment="1" applyProtection="1">
      <alignment vertical="top" wrapText="1"/>
      <protection/>
    </xf>
    <xf numFmtId="0" fontId="26" fillId="0" borderId="0" xfId="58" applyNumberFormat="1" applyFont="1" applyFill="1" applyAlignment="1" applyProtection="1">
      <alignment horizontal="left"/>
      <protection/>
    </xf>
    <xf numFmtId="0" fontId="26" fillId="0" borderId="0" xfId="58" applyNumberFormat="1" applyFont="1" applyFill="1" applyAlignment="1" applyProtection="1">
      <alignment horizontal="right"/>
      <protection/>
    </xf>
    <xf numFmtId="0" fontId="26" fillId="0" borderId="0" xfId="58" applyNumberFormat="1" applyFont="1" applyFill="1" applyAlignment="1" applyProtection="1">
      <alignment/>
      <protection/>
    </xf>
    <xf numFmtId="0" fontId="25" fillId="0" borderId="0" xfId="57" applyNumberFormat="1" applyFont="1" applyFill="1" applyAlignment="1" applyProtection="1">
      <alignment horizontal="center" vertical="top" wrapText="1"/>
      <protection/>
    </xf>
    <xf numFmtId="0" fontId="26" fillId="0" borderId="0" xfId="63" applyNumberFormat="1" applyFont="1" applyFill="1" applyAlignment="1" applyProtection="1">
      <alignment horizontal="left"/>
      <protection/>
    </xf>
    <xf numFmtId="0" fontId="26" fillId="0" borderId="0" xfId="58" applyFont="1" applyFill="1" applyAlignment="1" applyProtection="1">
      <alignment horizontal="left" vertical="top"/>
      <protection/>
    </xf>
    <xf numFmtId="0" fontId="25" fillId="0" borderId="0" xfId="58" applyNumberFormat="1" applyFont="1" applyFill="1" applyBorder="1" applyProtection="1">
      <alignment/>
      <protection/>
    </xf>
    <xf numFmtId="0" fontId="25" fillId="0" borderId="0" xfId="58" applyNumberFormat="1" applyFont="1" applyFill="1" applyBorder="1" applyAlignment="1" applyProtection="1">
      <alignment horizontal="center"/>
      <protection/>
    </xf>
    <xf numFmtId="0" fontId="25" fillId="0" borderId="0" xfId="58" applyNumberFormat="1" applyFont="1" applyFill="1" applyBorder="1" applyAlignment="1" applyProtection="1">
      <alignment horizontal="right"/>
      <protection/>
    </xf>
    <xf numFmtId="0" fontId="26" fillId="0" borderId="10" xfId="59" applyFont="1" applyFill="1" applyBorder="1" applyProtection="1">
      <alignment/>
      <protection/>
    </xf>
    <xf numFmtId="0" fontId="26" fillId="0" borderId="10" xfId="59" applyNumberFormat="1" applyFont="1" applyFill="1" applyBorder="1" applyProtection="1">
      <alignment/>
      <protection/>
    </xf>
    <xf numFmtId="0" fontId="26" fillId="0" borderId="10" xfId="59" applyNumberFormat="1" applyFont="1" applyFill="1" applyBorder="1" applyAlignment="1" applyProtection="1">
      <alignment horizontal="left"/>
      <protection/>
    </xf>
    <xf numFmtId="0" fontId="26" fillId="0" borderId="10" xfId="58" applyNumberFormat="1" applyFont="1" applyFill="1" applyBorder="1" applyProtection="1">
      <alignment/>
      <protection/>
    </xf>
    <xf numFmtId="0" fontId="27" fillId="0" borderId="10" xfId="59" applyNumberFormat="1" applyFont="1" applyFill="1" applyBorder="1" applyProtection="1">
      <alignment/>
      <protection/>
    </xf>
    <xf numFmtId="0" fontId="28" fillId="0" borderId="10" xfId="59" applyNumberFormat="1" applyFont="1" applyFill="1" applyBorder="1" applyAlignment="1" applyProtection="1">
      <alignment horizontal="right"/>
      <protection/>
    </xf>
    <xf numFmtId="0" fontId="26" fillId="0" borderId="11" xfId="60" applyFont="1" applyFill="1" applyBorder="1" applyAlignment="1" applyProtection="1">
      <alignment vertical="top"/>
      <protection/>
    </xf>
    <xf numFmtId="0" fontId="26" fillId="0" borderId="11" xfId="60" applyFont="1" applyFill="1" applyBorder="1" applyAlignment="1" applyProtection="1">
      <alignment horizontal="right" vertical="top"/>
      <protection/>
    </xf>
    <xf numFmtId="0" fontId="26" fillId="0" borderId="0" xfId="59" applyFont="1" applyFill="1" applyBorder="1" applyProtection="1">
      <alignment/>
      <protection/>
    </xf>
    <xf numFmtId="0" fontId="26" fillId="0" borderId="0" xfId="60" applyFont="1" applyFill="1" applyProtection="1">
      <alignment/>
      <protection/>
    </xf>
    <xf numFmtId="0" fontId="26" fillId="0" borderId="0" xfId="60" applyFont="1" applyFill="1" applyBorder="1" applyAlignment="1" applyProtection="1">
      <alignment vertical="top"/>
      <protection/>
    </xf>
    <xf numFmtId="0" fontId="26" fillId="0" borderId="0" xfId="60" applyFont="1" applyFill="1" applyBorder="1" applyAlignment="1" applyProtection="1">
      <alignment horizontal="right" vertical="top"/>
      <protection/>
    </xf>
    <xf numFmtId="0" fontId="26" fillId="0" borderId="0" xfId="59" applyFont="1" applyFill="1" applyAlignment="1" applyProtection="1">
      <alignment horizontal="left"/>
      <protection/>
    </xf>
    <xf numFmtId="0" fontId="26" fillId="0" borderId="10" xfId="60" applyFont="1" applyFill="1" applyBorder="1" applyAlignment="1" applyProtection="1">
      <alignment vertical="top"/>
      <protection/>
    </xf>
    <xf numFmtId="0" fontId="26" fillId="0" borderId="10" xfId="60" applyFont="1" applyFill="1" applyBorder="1" applyAlignment="1" applyProtection="1">
      <alignment horizontal="right" vertical="top"/>
      <protection/>
    </xf>
    <xf numFmtId="0" fontId="26" fillId="0" borderId="10" xfId="59" applyNumberFormat="1" applyFont="1" applyFill="1" applyBorder="1" applyAlignment="1" applyProtection="1">
      <alignment horizontal="right"/>
      <protection/>
    </xf>
    <xf numFmtId="0" fontId="26" fillId="0" borderId="0" xfId="59" applyNumberFormat="1" applyFont="1" applyFill="1" applyBorder="1" applyAlignment="1" applyProtection="1">
      <alignment horizontal="right"/>
      <protection/>
    </xf>
    <xf numFmtId="0" fontId="25" fillId="0" borderId="0" xfId="58" applyFont="1" applyFill="1" applyAlignment="1" applyProtection="1">
      <alignment horizontal="left" vertical="top" wrapText="1"/>
      <protection/>
    </xf>
    <xf numFmtId="0" fontId="26" fillId="0" borderId="0" xfId="58" applyNumberFormat="1" applyFont="1" applyFill="1" applyAlignment="1" applyProtection="1">
      <alignment horizontal="center"/>
      <protection/>
    </xf>
    <xf numFmtId="0" fontId="25" fillId="0" borderId="0" xfId="58" applyFont="1" applyFill="1" applyAlignment="1" applyProtection="1">
      <alignment horizontal="right" vertical="top"/>
      <protection/>
    </xf>
    <xf numFmtId="182" fontId="25" fillId="0" borderId="0" xfId="58" applyNumberFormat="1" applyFont="1" applyFill="1" applyAlignment="1" applyProtection="1">
      <alignment horizontal="right" vertical="top"/>
      <protection/>
    </xf>
    <xf numFmtId="0" fontId="25" fillId="0" borderId="0" xfId="57" applyFont="1" applyFill="1" applyAlignment="1" applyProtection="1">
      <alignment horizontal="left" vertical="top" wrapText="1"/>
      <protection/>
    </xf>
    <xf numFmtId="180" fontId="26" fillId="0" borderId="0" xfId="58" applyNumberFormat="1" applyFont="1" applyFill="1" applyAlignment="1" applyProtection="1">
      <alignment horizontal="right" vertical="top"/>
      <protection/>
    </xf>
    <xf numFmtId="0" fontId="26" fillId="0" borderId="0" xfId="58" applyFont="1" applyFill="1" applyAlignment="1" applyProtection="1">
      <alignment horizontal="left" vertical="top" wrapText="1"/>
      <protection/>
    </xf>
    <xf numFmtId="0" fontId="26" fillId="0" borderId="0" xfId="58" applyNumberFormat="1" applyFont="1" applyFill="1" applyAlignment="1" applyProtection="1">
      <alignment horizontal="right" vertical="top"/>
      <protection/>
    </xf>
    <xf numFmtId="181" fontId="26" fillId="0" borderId="0" xfId="58" applyNumberFormat="1" applyFont="1" applyFill="1" applyAlignment="1" applyProtection="1">
      <alignment horizontal="right" vertical="top"/>
      <protection/>
    </xf>
    <xf numFmtId="0" fontId="26" fillId="0" borderId="0" xfId="58" applyNumberFormat="1" applyFont="1" applyFill="1" applyAlignment="1" applyProtection="1">
      <alignment horizontal="right" wrapText="1"/>
      <protection/>
    </xf>
    <xf numFmtId="0" fontId="26" fillId="0" borderId="0" xfId="42" applyNumberFormat="1" applyFont="1" applyFill="1" applyAlignment="1" applyProtection="1">
      <alignment horizontal="right" wrapText="1"/>
      <protection/>
    </xf>
    <xf numFmtId="43" fontId="26" fillId="0" borderId="0" xfId="42" applyFont="1" applyFill="1" applyAlignment="1" applyProtection="1">
      <alignment horizontal="right" wrapText="1"/>
      <protection/>
    </xf>
    <xf numFmtId="0" fontId="26" fillId="0" borderId="0" xfId="60" applyFont="1" applyFill="1" applyBorder="1" applyAlignment="1" applyProtection="1">
      <alignment horizontal="left" vertical="top" wrapText="1"/>
      <protection/>
    </xf>
    <xf numFmtId="0" fontId="26" fillId="0" borderId="0" xfId="58" applyFont="1" applyFill="1" applyBorder="1" applyAlignment="1" applyProtection="1">
      <alignment vertical="top"/>
      <protection/>
    </xf>
    <xf numFmtId="0" fontId="26" fillId="0" borderId="0" xfId="58" applyNumberFormat="1" applyFont="1" applyFill="1" applyBorder="1" applyAlignment="1" applyProtection="1">
      <alignment horizontal="right" vertical="top"/>
      <protection/>
    </xf>
    <xf numFmtId="0" fontId="26" fillId="0" borderId="0" xfId="58" applyFont="1" applyFill="1" applyBorder="1" applyAlignment="1" applyProtection="1">
      <alignment horizontal="left" vertical="top" wrapText="1"/>
      <protection/>
    </xf>
    <xf numFmtId="0" fontId="26" fillId="0" borderId="12" xfId="42" applyNumberFormat="1" applyFont="1" applyFill="1" applyBorder="1" applyAlignment="1" applyProtection="1">
      <alignment horizontal="right" wrapText="1"/>
      <protection/>
    </xf>
    <xf numFmtId="0" fontId="26" fillId="0" borderId="0" xfId="58" applyNumberFormat="1" applyFont="1" applyFill="1" applyBorder="1" applyAlignment="1" applyProtection="1">
      <alignment horizontal="right" wrapText="1"/>
      <protection/>
    </xf>
    <xf numFmtId="181" fontId="26" fillId="0" borderId="0" xfId="58" applyNumberFormat="1" applyFont="1" applyFill="1" applyBorder="1" applyAlignment="1" applyProtection="1">
      <alignment horizontal="right" vertical="top"/>
      <protection/>
    </xf>
    <xf numFmtId="0" fontId="26" fillId="0" borderId="0" xfId="42" applyNumberFormat="1" applyFont="1" applyFill="1" applyBorder="1" applyAlignment="1" applyProtection="1">
      <alignment horizontal="right" wrapText="1"/>
      <protection/>
    </xf>
    <xf numFmtId="0" fontId="26" fillId="0" borderId="0" xfId="58" applyFont="1" applyFill="1" applyBorder="1" applyProtection="1">
      <alignment/>
      <protection/>
    </xf>
    <xf numFmtId="0" fontId="26" fillId="0" borderId="10" xfId="58" applyFont="1" applyFill="1" applyBorder="1" applyAlignment="1" applyProtection="1">
      <alignment vertical="top"/>
      <protection/>
    </xf>
    <xf numFmtId="181" fontId="26" fillId="0" borderId="10" xfId="58" applyNumberFormat="1" applyFont="1" applyFill="1" applyBorder="1" applyAlignment="1" applyProtection="1">
      <alignment horizontal="right" vertical="top"/>
      <protection/>
    </xf>
    <xf numFmtId="0" fontId="26" fillId="0" borderId="10" xfId="58" applyFont="1" applyFill="1" applyBorder="1" applyAlignment="1" applyProtection="1">
      <alignment horizontal="left" vertical="top" wrapText="1"/>
      <protection/>
    </xf>
    <xf numFmtId="0" fontId="26" fillId="0" borderId="10" xfId="58" applyNumberFormat="1" applyFont="1" applyFill="1" applyBorder="1" applyAlignment="1" applyProtection="1">
      <alignment horizontal="right" wrapText="1"/>
      <protection/>
    </xf>
    <xf numFmtId="43" fontId="26" fillId="0" borderId="10" xfId="42" applyFont="1" applyFill="1" applyBorder="1" applyAlignment="1" applyProtection="1">
      <alignment horizontal="right" wrapText="1"/>
      <protection/>
    </xf>
    <xf numFmtId="0" fontId="26" fillId="0" borderId="11" xfId="58" applyFont="1" applyFill="1" applyBorder="1" applyAlignment="1" applyProtection="1">
      <alignment vertical="top"/>
      <protection/>
    </xf>
    <xf numFmtId="0" fontId="26" fillId="0" borderId="11" xfId="58" applyNumberFormat="1" applyFont="1" applyFill="1" applyBorder="1" applyAlignment="1" applyProtection="1">
      <alignment horizontal="right" vertical="top"/>
      <protection/>
    </xf>
    <xf numFmtId="0" fontId="26" fillId="0" borderId="11" xfId="58" applyFont="1" applyFill="1" applyBorder="1" applyAlignment="1" applyProtection="1">
      <alignment horizontal="left" vertical="top" wrapText="1"/>
      <protection/>
    </xf>
    <xf numFmtId="43" fontId="26" fillId="0" borderId="0" xfId="42" applyFont="1" applyFill="1" applyBorder="1" applyAlignment="1" applyProtection="1">
      <alignment horizontal="right" wrapText="1"/>
      <protection/>
    </xf>
    <xf numFmtId="182" fontId="25" fillId="0" borderId="0" xfId="58" applyNumberFormat="1" applyFont="1" applyFill="1" applyBorder="1" applyAlignment="1" applyProtection="1">
      <alignment horizontal="right" vertical="top"/>
      <protection/>
    </xf>
    <xf numFmtId="0" fontId="25" fillId="0" borderId="0" xfId="57" applyFont="1" applyFill="1" applyBorder="1" applyAlignment="1" applyProtection="1">
      <alignment horizontal="left" vertical="top" wrapText="1"/>
      <protection/>
    </xf>
    <xf numFmtId="178" fontId="25" fillId="0" borderId="0" xfId="58" applyNumberFormat="1" applyFont="1" applyFill="1" applyBorder="1" applyAlignment="1" applyProtection="1">
      <alignment horizontal="right" vertical="top"/>
      <protection/>
    </xf>
    <xf numFmtId="0" fontId="25" fillId="0" borderId="0" xfId="58" applyFont="1" applyFill="1" applyBorder="1" applyAlignment="1" applyProtection="1">
      <alignment horizontal="left" vertical="top" wrapText="1"/>
      <protection/>
    </xf>
    <xf numFmtId="0" fontId="26" fillId="0" borderId="0" xfId="58" applyFont="1" applyFill="1" applyBorder="1" applyAlignment="1" applyProtection="1">
      <alignment horizontal="right" vertical="top"/>
      <protection/>
    </xf>
    <xf numFmtId="181" fontId="26" fillId="0" borderId="11" xfId="58" applyNumberFormat="1" applyFont="1" applyFill="1" applyBorder="1" applyAlignment="1" applyProtection="1">
      <alignment horizontal="right" vertical="top"/>
      <protection/>
    </xf>
    <xf numFmtId="0" fontId="26" fillId="0" borderId="11" xfId="58" applyNumberFormat="1" applyFont="1" applyFill="1" applyBorder="1" applyAlignment="1" applyProtection="1">
      <alignment horizontal="right" wrapText="1"/>
      <protection/>
    </xf>
    <xf numFmtId="43" fontId="26" fillId="0" borderId="11" xfId="42" applyFont="1" applyFill="1" applyBorder="1" applyAlignment="1" applyProtection="1">
      <alignment horizontal="right" wrapText="1"/>
      <protection/>
    </xf>
    <xf numFmtId="0" fontId="26" fillId="0" borderId="11" xfId="42" applyNumberFormat="1" applyFont="1" applyFill="1" applyBorder="1" applyAlignment="1" applyProtection="1">
      <alignment horizontal="right" wrapText="1"/>
      <protection/>
    </xf>
    <xf numFmtId="0" fontId="26" fillId="0" borderId="10" xfId="42" applyNumberFormat="1" applyFont="1" applyFill="1" applyBorder="1" applyAlignment="1" applyProtection="1">
      <alignment horizontal="right" wrapText="1"/>
      <protection/>
    </xf>
    <xf numFmtId="0" fontId="26" fillId="0" borderId="10" xfId="58" applyFont="1" applyFill="1" applyBorder="1" applyAlignment="1" applyProtection="1">
      <alignment horizontal="right" vertical="top"/>
      <protection/>
    </xf>
    <xf numFmtId="0" fontId="26" fillId="0" borderId="12" xfId="58" applyNumberFormat="1" applyFont="1" applyFill="1" applyBorder="1" applyAlignment="1" applyProtection="1">
      <alignment horizontal="right" wrapText="1"/>
      <protection/>
    </xf>
    <xf numFmtId="43" fontId="26" fillId="0" borderId="12" xfId="42" applyFont="1" applyFill="1" applyBorder="1" applyAlignment="1" applyProtection="1">
      <alignment horizontal="right" wrapText="1"/>
      <protection/>
    </xf>
    <xf numFmtId="180" fontId="26" fillId="0" borderId="0" xfId="58" applyNumberFormat="1" applyFont="1" applyFill="1" applyBorder="1" applyAlignment="1" applyProtection="1">
      <alignment horizontal="right" vertical="top"/>
      <protection/>
    </xf>
    <xf numFmtId="182" fontId="25" fillId="0" borderId="10" xfId="58" applyNumberFormat="1" applyFont="1" applyFill="1" applyBorder="1" applyAlignment="1" applyProtection="1">
      <alignment horizontal="right" vertical="top"/>
      <protection/>
    </xf>
    <xf numFmtId="0" fontId="25" fillId="0" borderId="10" xfId="58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>
      <alignment wrapText="1"/>
    </xf>
    <xf numFmtId="183" fontId="25" fillId="0" borderId="0" xfId="58" applyNumberFormat="1" applyFont="1" applyFill="1" applyBorder="1" applyAlignment="1" applyProtection="1">
      <alignment horizontal="right" vertical="top"/>
      <protection/>
    </xf>
    <xf numFmtId="0" fontId="25" fillId="0" borderId="0" xfId="58" applyFont="1" applyFill="1" applyBorder="1" applyAlignment="1" applyProtection="1">
      <alignment horizontal="right" vertical="top"/>
      <protection/>
    </xf>
    <xf numFmtId="0" fontId="26" fillId="0" borderId="0" xfId="58" applyFont="1" applyFill="1" applyBorder="1" applyAlignment="1" applyProtection="1">
      <alignment horizontal="left" vertical="top"/>
      <protection/>
    </xf>
    <xf numFmtId="180" fontId="26" fillId="0" borderId="10" xfId="58" applyNumberFormat="1" applyFont="1" applyFill="1" applyBorder="1" applyAlignment="1" applyProtection="1">
      <alignment horizontal="right" vertical="top"/>
      <protection/>
    </xf>
    <xf numFmtId="0" fontId="26" fillId="0" borderId="0" xfId="60" applyFont="1" applyFill="1" applyBorder="1" applyAlignment="1" applyProtection="1">
      <alignment vertical="top" wrapText="1"/>
      <protection/>
    </xf>
    <xf numFmtId="183" fontId="25" fillId="0" borderId="0" xfId="60" applyNumberFormat="1" applyFont="1" applyFill="1" applyBorder="1" applyAlignment="1" applyProtection="1">
      <alignment horizontal="right" vertical="top" wrapText="1"/>
      <protection/>
    </xf>
    <xf numFmtId="0" fontId="25" fillId="0" borderId="0" xfId="60" applyFont="1" applyFill="1" applyBorder="1" applyAlignment="1" applyProtection="1">
      <alignment horizontal="left" vertical="top" wrapText="1"/>
      <protection/>
    </xf>
    <xf numFmtId="184" fontId="25" fillId="0" borderId="0" xfId="58" applyNumberFormat="1" applyFont="1" applyFill="1" applyBorder="1" applyAlignment="1" applyProtection="1">
      <alignment horizontal="right" vertical="top"/>
      <protection/>
    </xf>
    <xf numFmtId="0" fontId="26" fillId="0" borderId="0" xfId="58" applyNumberFormat="1" applyFont="1" applyFill="1" applyAlignment="1" applyProtection="1">
      <alignment wrapText="1"/>
      <protection/>
    </xf>
    <xf numFmtId="0" fontId="26" fillId="0" borderId="0" xfId="58" applyFont="1" applyFill="1" applyBorder="1" applyAlignment="1" applyProtection="1">
      <alignment horizontal="left" vertical="top" textRotation="135" wrapText="1"/>
      <protection/>
    </xf>
    <xf numFmtId="0" fontId="25" fillId="0" borderId="10" xfId="57" applyFont="1" applyFill="1" applyBorder="1" applyAlignment="1" applyProtection="1">
      <alignment horizontal="left" vertical="top" wrapText="1"/>
      <protection/>
    </xf>
    <xf numFmtId="183" fontId="25" fillId="0" borderId="0" xfId="58" applyNumberFormat="1" applyFont="1" applyFill="1" applyAlignment="1" applyProtection="1">
      <alignment horizontal="right" vertical="top"/>
      <protection/>
    </xf>
    <xf numFmtId="0" fontId="25" fillId="0" borderId="0" xfId="57" applyFont="1" applyFill="1" applyAlignment="1" applyProtection="1">
      <alignment horizontal="right" vertical="top" wrapText="1"/>
      <protection/>
    </xf>
    <xf numFmtId="0" fontId="25" fillId="0" borderId="0" xfId="57" applyFont="1" applyFill="1" applyAlignment="1" applyProtection="1">
      <alignment vertical="top" wrapText="1"/>
      <protection/>
    </xf>
    <xf numFmtId="0" fontId="26" fillId="0" borderId="0" xfId="57" applyNumberFormat="1" applyFont="1" applyFill="1" applyAlignment="1" applyProtection="1">
      <alignment wrapText="1"/>
      <protection/>
    </xf>
    <xf numFmtId="182" fontId="25" fillId="0" borderId="0" xfId="57" applyNumberFormat="1" applyFont="1" applyFill="1" applyAlignment="1" applyProtection="1">
      <alignment horizontal="right" vertical="top" wrapText="1"/>
      <protection/>
    </xf>
    <xf numFmtId="180" fontId="26" fillId="0" borderId="0" xfId="57" applyNumberFormat="1" applyFont="1" applyFill="1" applyAlignment="1" applyProtection="1">
      <alignment horizontal="right" vertical="top" wrapText="1"/>
      <protection/>
    </xf>
    <xf numFmtId="0" fontId="26" fillId="0" borderId="0" xfId="57" applyFont="1" applyFill="1" applyAlignment="1" applyProtection="1">
      <alignment horizontal="left" vertical="top" wrapText="1"/>
      <protection/>
    </xf>
    <xf numFmtId="181" fontId="26" fillId="0" borderId="0" xfId="57" applyNumberFormat="1" applyFont="1" applyFill="1" applyAlignment="1" applyProtection="1">
      <alignment horizontal="right" vertical="top" wrapText="1"/>
      <protection/>
    </xf>
    <xf numFmtId="0" fontId="26" fillId="0" borderId="0" xfId="57" applyNumberFormat="1" applyFont="1" applyFill="1" applyAlignment="1" applyProtection="1">
      <alignment horizontal="right" wrapText="1"/>
      <protection/>
    </xf>
    <xf numFmtId="0" fontId="26" fillId="0" borderId="10" xfId="57" applyFont="1" applyFill="1" applyBorder="1" applyAlignment="1" applyProtection="1">
      <alignment vertical="top" wrapText="1"/>
      <protection/>
    </xf>
    <xf numFmtId="180" fontId="26" fillId="0" borderId="10" xfId="57" applyNumberFormat="1" applyFont="1" applyFill="1" applyBorder="1" applyAlignment="1" applyProtection="1">
      <alignment horizontal="right" vertical="top" wrapText="1"/>
      <protection/>
    </xf>
    <xf numFmtId="0" fontId="26" fillId="0" borderId="10" xfId="57" applyFont="1" applyFill="1" applyBorder="1" applyAlignment="1" applyProtection="1">
      <alignment horizontal="left" vertical="top" wrapText="1"/>
      <protection/>
    </xf>
    <xf numFmtId="0" fontId="26" fillId="0" borderId="0" xfId="57" applyFont="1" applyFill="1" applyBorder="1" applyAlignment="1" applyProtection="1">
      <alignment vertical="top" wrapText="1"/>
      <protection/>
    </xf>
    <xf numFmtId="180" fontId="26" fillId="0" borderId="0" xfId="57" applyNumberFormat="1" applyFont="1" applyFill="1" applyBorder="1" applyAlignment="1" applyProtection="1">
      <alignment horizontal="right" vertical="top" wrapText="1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26" fillId="0" borderId="0" xfId="57" applyNumberFormat="1" applyFont="1" applyFill="1" applyBorder="1" applyAlignment="1" applyProtection="1">
      <alignment horizontal="right" wrapText="1"/>
      <protection/>
    </xf>
    <xf numFmtId="182" fontId="25" fillId="0" borderId="0" xfId="57" applyNumberFormat="1" applyFont="1" applyFill="1" applyBorder="1" applyAlignment="1" applyProtection="1">
      <alignment horizontal="right" vertical="top" wrapText="1"/>
      <protection/>
    </xf>
    <xf numFmtId="178" fontId="25" fillId="0" borderId="0" xfId="57" applyNumberFormat="1" applyFont="1" applyFill="1" applyBorder="1" applyAlignment="1" applyProtection="1">
      <alignment horizontal="right" vertical="top" wrapText="1"/>
      <protection/>
    </xf>
    <xf numFmtId="0" fontId="26" fillId="0" borderId="0" xfId="57" applyFont="1" applyFill="1" applyBorder="1" applyAlignment="1" applyProtection="1">
      <alignment horizontal="right" vertical="top" wrapText="1"/>
      <protection/>
    </xf>
    <xf numFmtId="181" fontId="26" fillId="0" borderId="0" xfId="57" applyNumberFormat="1" applyFont="1" applyFill="1" applyBorder="1" applyAlignment="1" applyProtection="1">
      <alignment horizontal="right" vertical="top" wrapText="1"/>
      <protection/>
    </xf>
    <xf numFmtId="0" fontId="26" fillId="0" borderId="10" xfId="57" applyNumberFormat="1" applyFont="1" applyFill="1" applyBorder="1" applyAlignment="1" applyProtection="1">
      <alignment horizontal="right" wrapText="1"/>
      <protection/>
    </xf>
    <xf numFmtId="0" fontId="26" fillId="0" borderId="0" xfId="57" applyFont="1" applyFill="1" applyAlignment="1" applyProtection="1">
      <alignment horizontal="right" vertical="top" wrapText="1"/>
      <protection/>
    </xf>
    <xf numFmtId="181" fontId="26" fillId="0" borderId="10" xfId="57" applyNumberFormat="1" applyFont="1" applyFill="1" applyBorder="1" applyAlignment="1" applyProtection="1">
      <alignment horizontal="right" vertical="top" wrapText="1"/>
      <protection/>
    </xf>
    <xf numFmtId="0" fontId="26" fillId="0" borderId="11" xfId="57" applyFont="1" applyFill="1" applyBorder="1" applyAlignment="1" applyProtection="1">
      <alignment vertical="top" wrapText="1"/>
      <protection/>
    </xf>
    <xf numFmtId="180" fontId="26" fillId="0" borderId="11" xfId="57" applyNumberFormat="1" applyFont="1" applyFill="1" applyBorder="1" applyAlignment="1" applyProtection="1">
      <alignment horizontal="right" vertical="top" wrapText="1"/>
      <protection/>
    </xf>
    <xf numFmtId="0" fontId="26" fillId="0" borderId="11" xfId="57" applyFont="1" applyFill="1" applyBorder="1" applyAlignment="1" applyProtection="1">
      <alignment horizontal="left" vertical="top" wrapText="1"/>
      <protection/>
    </xf>
    <xf numFmtId="0" fontId="25" fillId="0" borderId="0" xfId="57" applyFont="1" applyFill="1" applyBorder="1" applyAlignment="1" applyProtection="1">
      <alignment horizontal="right" vertical="top" wrapText="1"/>
      <protection/>
    </xf>
    <xf numFmtId="0" fontId="26" fillId="0" borderId="11" xfId="57" applyNumberFormat="1" applyFont="1" applyFill="1" applyBorder="1" applyAlignment="1" applyProtection="1">
      <alignment horizontal="right" wrapText="1"/>
      <protection/>
    </xf>
    <xf numFmtId="182" fontId="26" fillId="0" borderId="0" xfId="57" applyNumberFormat="1" applyFont="1" applyFill="1" applyBorder="1" applyAlignment="1" applyProtection="1">
      <alignment horizontal="right" vertical="top" wrapText="1"/>
      <protection/>
    </xf>
    <xf numFmtId="0" fontId="26" fillId="0" borderId="10" xfId="60" applyFont="1" applyFill="1" applyBorder="1" applyAlignment="1" applyProtection="1">
      <alignment vertical="top" wrapText="1"/>
      <protection/>
    </xf>
    <xf numFmtId="187" fontId="25" fillId="0" borderId="0" xfId="58" applyNumberFormat="1" applyFont="1" applyFill="1" applyAlignment="1" applyProtection="1">
      <alignment horizontal="right" vertical="top"/>
      <protection/>
    </xf>
    <xf numFmtId="187" fontId="25" fillId="0" borderId="0" xfId="58" applyNumberFormat="1" applyFont="1" applyFill="1" applyBorder="1" applyAlignment="1" applyProtection="1">
      <alignment horizontal="right" vertical="top"/>
      <protection/>
    </xf>
    <xf numFmtId="179" fontId="26" fillId="0" borderId="0" xfId="58" applyNumberFormat="1" applyFont="1" applyFill="1" applyAlignment="1" applyProtection="1">
      <alignment horizontal="right" vertical="top"/>
      <protection/>
    </xf>
    <xf numFmtId="185" fontId="25" fillId="0" borderId="0" xfId="58" applyNumberFormat="1" applyFont="1" applyFill="1" applyBorder="1" applyAlignment="1" applyProtection="1">
      <alignment horizontal="right" vertical="top"/>
      <protection/>
    </xf>
    <xf numFmtId="0" fontId="26" fillId="0" borderId="12" xfId="58" applyFont="1" applyFill="1" applyBorder="1" applyAlignment="1" applyProtection="1">
      <alignment vertical="top"/>
      <protection/>
    </xf>
    <xf numFmtId="0" fontId="26" fillId="0" borderId="12" xfId="58" applyFont="1" applyFill="1" applyBorder="1" applyAlignment="1" applyProtection="1">
      <alignment horizontal="right" vertical="top"/>
      <protection/>
    </xf>
    <xf numFmtId="0" fontId="25" fillId="0" borderId="12" xfId="58" applyFont="1" applyFill="1" applyBorder="1" applyAlignment="1" applyProtection="1">
      <alignment horizontal="left" vertical="top" wrapText="1"/>
      <protection/>
    </xf>
    <xf numFmtId="0" fontId="25" fillId="0" borderId="0" xfId="58" applyFont="1" applyFill="1" applyBorder="1" applyAlignment="1" applyProtection="1">
      <alignment vertical="top" wrapText="1"/>
      <protection/>
    </xf>
    <xf numFmtId="49" fontId="26" fillId="0" borderId="0" xfId="58" applyNumberFormat="1" applyFont="1" applyFill="1" applyBorder="1" applyAlignment="1" applyProtection="1">
      <alignment horizontal="right" vertical="top"/>
      <protection/>
    </xf>
    <xf numFmtId="0" fontId="26" fillId="0" borderId="0" xfId="58" applyFont="1" applyFill="1" applyBorder="1" applyAlignment="1" applyProtection="1">
      <alignment vertical="top" wrapText="1"/>
      <protection/>
    </xf>
    <xf numFmtId="0" fontId="26" fillId="0" borderId="0" xfId="58" applyFont="1" applyFill="1" applyAlignment="1" applyProtection="1">
      <alignment vertical="top" wrapText="1"/>
      <protection/>
    </xf>
    <xf numFmtId="0" fontId="25" fillId="0" borderId="0" xfId="58" applyFont="1" applyFill="1" applyAlignment="1" applyProtection="1">
      <alignment vertical="top" wrapText="1"/>
      <protection/>
    </xf>
    <xf numFmtId="183" fontId="25" fillId="0" borderId="0" xfId="57" applyNumberFormat="1" applyFont="1" applyFill="1" applyAlignment="1" applyProtection="1">
      <alignment horizontal="right" vertical="top" wrapText="1"/>
      <protection/>
    </xf>
    <xf numFmtId="183" fontId="25" fillId="0" borderId="0" xfId="57" applyNumberFormat="1" applyFont="1" applyFill="1" applyBorder="1" applyAlignment="1" applyProtection="1">
      <alignment horizontal="right" vertical="top" wrapText="1"/>
      <protection/>
    </xf>
    <xf numFmtId="0" fontId="25" fillId="0" borderId="10" xfId="57" applyFont="1" applyFill="1" applyBorder="1" applyAlignment="1" applyProtection="1">
      <alignment horizontal="right" vertical="top" wrapText="1"/>
      <protection/>
    </xf>
    <xf numFmtId="0" fontId="25" fillId="0" borderId="12" xfId="58" applyFont="1" applyFill="1" applyBorder="1" applyAlignment="1" applyProtection="1">
      <alignment vertical="top" wrapText="1"/>
      <protection/>
    </xf>
    <xf numFmtId="0" fontId="26" fillId="0" borderId="11" xfId="58" applyFont="1" applyFill="1" applyBorder="1" applyAlignment="1" applyProtection="1">
      <alignment horizontal="right" vertical="top"/>
      <protection/>
    </xf>
    <xf numFmtId="0" fontId="25" fillId="0" borderId="11" xfId="58" applyFont="1" applyFill="1" applyBorder="1" applyAlignment="1" applyProtection="1">
      <alignment vertical="top" wrapText="1"/>
      <protection/>
    </xf>
    <xf numFmtId="0" fontId="26" fillId="0" borderId="0" xfId="58" applyNumberFormat="1" applyFont="1" applyFill="1" applyBorder="1" applyAlignment="1" applyProtection="1">
      <alignment horizontal="left"/>
      <protection/>
    </xf>
    <xf numFmtId="0" fontId="26" fillId="0" borderId="0" xfId="58" applyNumberFormat="1" applyFont="1" applyFill="1" applyBorder="1" applyAlignment="1" applyProtection="1">
      <alignment wrapText="1"/>
      <protection/>
    </xf>
    <xf numFmtId="0" fontId="26" fillId="0" borderId="10" xfId="58" applyNumberFormat="1" applyFont="1" applyFill="1" applyBorder="1" applyAlignment="1" applyProtection="1">
      <alignment horizontal="left"/>
      <protection/>
    </xf>
    <xf numFmtId="0" fontId="26" fillId="0" borderId="10" xfId="58" applyNumberFormat="1" applyFont="1" applyFill="1" applyBorder="1" applyAlignment="1" applyProtection="1">
      <alignment wrapText="1"/>
      <protection/>
    </xf>
    <xf numFmtId="0" fontId="26" fillId="0" borderId="10" xfId="58" applyFont="1" applyFill="1" applyBorder="1" applyProtection="1">
      <alignment/>
      <protection/>
    </xf>
    <xf numFmtId="0" fontId="26" fillId="0" borderId="10" xfId="58" applyNumberFormat="1" applyFont="1" applyFill="1" applyBorder="1" applyAlignment="1" applyProtection="1">
      <alignment horizontal="right" vertical="top"/>
      <protection/>
    </xf>
    <xf numFmtId="183" fontId="25" fillId="0" borderId="10" xfId="60" applyNumberFormat="1" applyFont="1" applyFill="1" applyBorder="1" applyAlignment="1" applyProtection="1">
      <alignment horizontal="right" vertical="top" wrapText="1"/>
      <protection/>
    </xf>
    <xf numFmtId="0" fontId="25" fillId="0" borderId="10" xfId="60" applyFont="1" applyFill="1" applyBorder="1" applyAlignment="1" applyProtection="1">
      <alignment horizontal="left" vertical="top" wrapText="1"/>
      <protection/>
    </xf>
    <xf numFmtId="184" fontId="25" fillId="0" borderId="11" xfId="58" applyNumberFormat="1" applyFont="1" applyFill="1" applyBorder="1" applyAlignment="1" applyProtection="1">
      <alignment horizontal="right" vertical="top"/>
      <protection/>
    </xf>
    <xf numFmtId="0" fontId="25" fillId="0" borderId="11" xfId="57" applyFont="1" applyFill="1" applyBorder="1" applyAlignment="1" applyProtection="1">
      <alignment horizontal="left" vertical="top" wrapText="1"/>
      <protection/>
    </xf>
    <xf numFmtId="0" fontId="26" fillId="0" borderId="0" xfId="59" applyNumberFormat="1" applyFont="1" applyFill="1" applyBorder="1" applyAlignment="1" applyProtection="1">
      <alignment horizontal="center"/>
      <protection/>
    </xf>
    <xf numFmtId="0" fontId="26" fillId="0" borderId="0" xfId="59" applyNumberFormat="1" applyFont="1" applyFill="1" applyAlignment="1" applyProtection="1">
      <alignment horizontal="center"/>
      <protection/>
    </xf>
    <xf numFmtId="0" fontId="26" fillId="0" borderId="11" xfId="59" applyNumberFormat="1" applyFont="1" applyFill="1" applyBorder="1" applyAlignment="1" applyProtection="1">
      <alignment horizontal="center"/>
      <protection/>
    </xf>
    <xf numFmtId="0" fontId="26" fillId="0" borderId="0" xfId="58" applyFont="1" applyFill="1" applyAlignment="1" applyProtection="1">
      <alignment horizontal="left"/>
      <protection/>
    </xf>
    <xf numFmtId="0" fontId="26" fillId="0" borderId="0" xfId="57" applyNumberFormat="1" applyFont="1" applyFill="1" applyAlignment="1" applyProtection="1">
      <alignment horizontal="lef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7.5.04" xfId="57"/>
    <cellStyle name="Normal_BUDGET FOR 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\budget%202004-05_27.5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AFS-RCT"/>
      <sheetName val="DEMAND1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4"/>
      <sheetName val="DEMAND15"/>
      <sheetName val="DEMAND16"/>
      <sheetName val="DEMAND17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m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07"/>
  <sheetViews>
    <sheetView tabSelected="1" view="pageBreakPreview" zoomScaleSheetLayoutView="100" zoomScalePageLayoutView="0" workbookViewId="0" topLeftCell="C495">
      <selection activeCell="C508" sqref="A508:IV541"/>
    </sheetView>
  </sheetViews>
  <sheetFormatPr defaultColWidth="12.421875" defaultRowHeight="12.75"/>
  <cols>
    <col min="1" max="1" width="6.421875" style="5" customWidth="1"/>
    <col min="2" max="2" width="8.140625" style="6" customWidth="1"/>
    <col min="3" max="3" width="34.57421875" style="4" customWidth="1"/>
    <col min="4" max="4" width="8.57421875" style="4" customWidth="1"/>
    <col min="5" max="5" width="9.421875" style="4" customWidth="1"/>
    <col min="6" max="6" width="8.421875" style="4" customWidth="1"/>
    <col min="7" max="8" width="8.57421875" style="4" customWidth="1"/>
    <col min="9" max="9" width="8.421875" style="4" customWidth="1"/>
    <col min="10" max="10" width="6.140625" style="9" bestFit="1" customWidth="1"/>
    <col min="11" max="11" width="9.140625" style="9" customWidth="1"/>
    <col min="12" max="12" width="8.421875" style="4" customWidth="1"/>
    <col min="13" max="16384" width="12.421875" style="4" customWidth="1"/>
  </cols>
  <sheetData>
    <row r="1" spans="1:12" ht="12.75">
      <c r="A1" s="1"/>
      <c r="B1" s="1"/>
      <c r="C1" s="2"/>
      <c r="D1" s="2"/>
      <c r="E1" s="2" t="s">
        <v>0</v>
      </c>
      <c r="F1" s="2"/>
      <c r="G1" s="2"/>
      <c r="H1" s="2"/>
      <c r="I1" s="2"/>
      <c r="J1" s="3"/>
      <c r="K1" s="3"/>
      <c r="L1" s="2"/>
    </row>
    <row r="2" spans="1:12" ht="12.75">
      <c r="A2" s="1"/>
      <c r="B2" s="1"/>
      <c r="C2" s="2"/>
      <c r="D2" s="2"/>
      <c r="E2" s="2" t="s">
        <v>1</v>
      </c>
      <c r="F2" s="2"/>
      <c r="G2" s="2"/>
      <c r="H2" s="2"/>
      <c r="I2" s="2"/>
      <c r="J2" s="3"/>
      <c r="K2" s="3"/>
      <c r="L2" s="2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3"/>
      <c r="K3" s="3"/>
      <c r="L3" s="2"/>
    </row>
    <row r="4" spans="4:6" ht="12.75">
      <c r="D4" s="7" t="s">
        <v>274</v>
      </c>
      <c r="E4" s="2">
        <v>2403</v>
      </c>
      <c r="F4" s="8" t="s">
        <v>2</v>
      </c>
    </row>
    <row r="5" spans="5:6" ht="12.75">
      <c r="E5" s="2">
        <v>2404</v>
      </c>
      <c r="F5" s="8" t="s">
        <v>3</v>
      </c>
    </row>
    <row r="6" spans="4:12" ht="25.5">
      <c r="D6" s="8"/>
      <c r="E6" s="10">
        <v>2405</v>
      </c>
      <c r="F6" s="11" t="s">
        <v>202</v>
      </c>
      <c r="J6" s="12"/>
      <c r="K6" s="12"/>
      <c r="L6" s="8"/>
    </row>
    <row r="7" spans="4:10" ht="12.75" hidden="1">
      <c r="D7" s="8"/>
      <c r="E7" s="2">
        <v>2415</v>
      </c>
      <c r="F7" s="157" t="s">
        <v>4</v>
      </c>
      <c r="G7" s="157"/>
      <c r="H7" s="157"/>
      <c r="I7" s="157"/>
      <c r="J7" s="12"/>
    </row>
    <row r="8" spans="4:12" ht="12.75">
      <c r="D8" s="13" t="s">
        <v>275</v>
      </c>
      <c r="E8" s="9"/>
      <c r="F8" s="9"/>
      <c r="G8" s="12"/>
      <c r="H8" s="12"/>
      <c r="I8" s="12"/>
      <c r="J8" s="12"/>
      <c r="K8" s="12"/>
      <c r="L8" s="12"/>
    </row>
    <row r="9" spans="3:12" ht="12.75">
      <c r="C9" s="7"/>
      <c r="D9" s="13" t="s">
        <v>5</v>
      </c>
      <c r="E9" s="3">
        <v>4403</v>
      </c>
      <c r="F9" s="14" t="s">
        <v>6</v>
      </c>
      <c r="G9" s="12"/>
      <c r="H9" s="12"/>
      <c r="I9" s="12"/>
      <c r="J9" s="12"/>
      <c r="K9" s="12"/>
      <c r="L9" s="12"/>
    </row>
    <row r="10" spans="3:12" ht="12.75">
      <c r="C10" s="7"/>
      <c r="D10" s="13"/>
      <c r="E10" s="15">
        <v>4405</v>
      </c>
      <c r="F10" s="158" t="s">
        <v>244</v>
      </c>
      <c r="G10" s="158"/>
      <c r="H10" s="158"/>
      <c r="I10" s="12"/>
      <c r="J10" s="16"/>
      <c r="K10" s="12"/>
      <c r="L10" s="12"/>
    </row>
    <row r="11" spans="1:12" ht="12.75">
      <c r="A11" s="17" t="s">
        <v>309</v>
      </c>
      <c r="D11" s="12"/>
      <c r="E11" s="9"/>
      <c r="F11" s="9"/>
      <c r="G11" s="12"/>
      <c r="H11" s="12"/>
      <c r="I11" s="12"/>
      <c r="J11" s="12"/>
      <c r="K11" s="12"/>
      <c r="L11" s="12"/>
    </row>
    <row r="12" spans="1:12" ht="12.75">
      <c r="A12" s="17"/>
      <c r="D12" s="18"/>
      <c r="E12" s="19" t="s">
        <v>261</v>
      </c>
      <c r="F12" s="19" t="s">
        <v>7</v>
      </c>
      <c r="G12" s="19" t="s">
        <v>15</v>
      </c>
      <c r="H12" s="9"/>
      <c r="I12" s="9"/>
      <c r="L12" s="9"/>
    </row>
    <row r="13" spans="1:12" ht="12.75">
      <c r="A13" s="17"/>
      <c r="D13" s="20" t="s">
        <v>8</v>
      </c>
      <c r="E13" s="19">
        <f>L477</f>
        <v>324398</v>
      </c>
      <c r="F13" s="19">
        <f>L503</f>
        <v>81102</v>
      </c>
      <c r="G13" s="19">
        <f>F13+E13</f>
        <v>405500</v>
      </c>
      <c r="H13" s="9"/>
      <c r="I13" s="9"/>
      <c r="L13" s="9"/>
    </row>
    <row r="14" spans="1:12" ht="12.75">
      <c r="A14" s="17" t="s">
        <v>259</v>
      </c>
      <c r="D14" s="9"/>
      <c r="E14" s="9"/>
      <c r="F14" s="9"/>
      <c r="G14" s="9"/>
      <c r="H14" s="9"/>
      <c r="I14" s="9"/>
      <c r="L14" s="9"/>
    </row>
    <row r="15" spans="3:12" ht="13.5">
      <c r="C15" s="21"/>
      <c r="D15" s="22"/>
      <c r="E15" s="22"/>
      <c r="F15" s="22"/>
      <c r="G15" s="22"/>
      <c r="H15" s="22"/>
      <c r="I15" s="23"/>
      <c r="J15" s="24"/>
      <c r="K15" s="25"/>
      <c r="L15" s="26" t="s">
        <v>332</v>
      </c>
    </row>
    <row r="16" spans="1:12" s="30" customFormat="1" ht="12.75">
      <c r="A16" s="27"/>
      <c r="B16" s="28"/>
      <c r="C16" s="29"/>
      <c r="D16" s="156" t="s">
        <v>9</v>
      </c>
      <c r="E16" s="156"/>
      <c r="F16" s="155" t="s">
        <v>10</v>
      </c>
      <c r="G16" s="155"/>
      <c r="H16" s="155" t="s">
        <v>11</v>
      </c>
      <c r="I16" s="155"/>
      <c r="J16" s="155" t="s">
        <v>10</v>
      </c>
      <c r="K16" s="155"/>
      <c r="L16" s="155"/>
    </row>
    <row r="17" spans="1:12" s="30" customFormat="1" ht="12.75">
      <c r="A17" s="31"/>
      <c r="B17" s="32"/>
      <c r="C17" s="33" t="s">
        <v>12</v>
      </c>
      <c r="D17" s="154" t="s">
        <v>276</v>
      </c>
      <c r="E17" s="154"/>
      <c r="F17" s="154" t="s">
        <v>287</v>
      </c>
      <c r="G17" s="154"/>
      <c r="H17" s="154" t="s">
        <v>287</v>
      </c>
      <c r="I17" s="154"/>
      <c r="J17" s="154" t="s">
        <v>308</v>
      </c>
      <c r="K17" s="154"/>
      <c r="L17" s="154"/>
    </row>
    <row r="18" spans="1:12" s="30" customFormat="1" ht="12.75">
      <c r="A18" s="34"/>
      <c r="B18" s="35"/>
      <c r="C18" s="21"/>
      <c r="D18" s="36" t="s">
        <v>13</v>
      </c>
      <c r="E18" s="36" t="s">
        <v>14</v>
      </c>
      <c r="F18" s="36" t="s">
        <v>13</v>
      </c>
      <c r="G18" s="36" t="s">
        <v>14</v>
      </c>
      <c r="H18" s="36" t="s">
        <v>13</v>
      </c>
      <c r="I18" s="36" t="s">
        <v>14</v>
      </c>
      <c r="J18" s="36" t="s">
        <v>13</v>
      </c>
      <c r="K18" s="36" t="s">
        <v>14</v>
      </c>
      <c r="L18" s="36" t="s">
        <v>15</v>
      </c>
    </row>
    <row r="19" spans="1:12" s="30" customFormat="1" ht="12.75">
      <c r="A19" s="31"/>
      <c r="B19" s="32"/>
      <c r="C19" s="29"/>
      <c r="D19" s="37"/>
      <c r="E19" s="37"/>
      <c r="F19" s="37"/>
      <c r="G19" s="37"/>
      <c r="H19" s="37"/>
      <c r="I19" s="37"/>
      <c r="J19" s="37"/>
      <c r="K19" s="37"/>
      <c r="L19" s="37"/>
    </row>
    <row r="20" spans="3:12" ht="12.75">
      <c r="C20" s="38" t="s">
        <v>16</v>
      </c>
      <c r="D20" s="13"/>
      <c r="E20" s="13"/>
      <c r="F20" s="13"/>
      <c r="G20" s="13"/>
      <c r="H20" s="13"/>
      <c r="I20" s="13"/>
      <c r="J20" s="13"/>
      <c r="K20" s="13"/>
      <c r="L20" s="39"/>
    </row>
    <row r="21" spans="3:12" ht="12.75">
      <c r="C21" s="38"/>
      <c r="D21" s="13"/>
      <c r="E21" s="13"/>
      <c r="F21" s="13"/>
      <c r="G21" s="13"/>
      <c r="H21" s="13"/>
      <c r="I21" s="13"/>
      <c r="J21" s="13"/>
      <c r="K21" s="13"/>
      <c r="L21" s="39"/>
    </row>
    <row r="22" spans="1:12" ht="12.75">
      <c r="A22" s="5" t="s">
        <v>17</v>
      </c>
      <c r="B22" s="40">
        <v>2403</v>
      </c>
      <c r="C22" s="38" t="s">
        <v>2</v>
      </c>
      <c r="D22" s="9"/>
      <c r="E22" s="9"/>
      <c r="F22" s="9"/>
      <c r="G22" s="9"/>
      <c r="H22" s="9"/>
      <c r="I22" s="9"/>
      <c r="L22" s="9"/>
    </row>
    <row r="23" spans="2:12" ht="12.75">
      <c r="B23" s="41">
        <v>0.001</v>
      </c>
      <c r="C23" s="42" t="s">
        <v>208</v>
      </c>
      <c r="D23" s="9"/>
      <c r="E23" s="9"/>
      <c r="F23" s="9"/>
      <c r="G23" s="9"/>
      <c r="H23" s="9"/>
      <c r="I23" s="9"/>
      <c r="L23" s="9"/>
    </row>
    <row r="24" spans="2:12" ht="12.75">
      <c r="B24" s="43">
        <v>60</v>
      </c>
      <c r="C24" s="44" t="s">
        <v>18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2.75">
      <c r="B25" s="45">
        <v>44</v>
      </c>
      <c r="C25" s="44" t="s">
        <v>19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12.75">
      <c r="B26" s="46" t="s">
        <v>20</v>
      </c>
      <c r="C26" s="44" t="s">
        <v>21</v>
      </c>
      <c r="D26" s="47">
        <v>6544</v>
      </c>
      <c r="E26" s="47">
        <v>14546</v>
      </c>
      <c r="F26" s="47">
        <v>510</v>
      </c>
      <c r="G26" s="47">
        <v>14108</v>
      </c>
      <c r="H26" s="47">
        <v>2910</v>
      </c>
      <c r="I26" s="47">
        <v>17608</v>
      </c>
      <c r="J26" s="48">
        <v>2000</v>
      </c>
      <c r="K26" s="47">
        <v>16895</v>
      </c>
      <c r="L26" s="47">
        <f aca="true" t="shared" si="0" ref="L26:L31">SUM(J26:K26)</f>
        <v>18895</v>
      </c>
    </row>
    <row r="27" spans="2:12" ht="12.75">
      <c r="B27" s="46" t="s">
        <v>22</v>
      </c>
      <c r="C27" s="44" t="s">
        <v>23</v>
      </c>
      <c r="D27" s="47">
        <v>488</v>
      </c>
      <c r="E27" s="47">
        <v>57</v>
      </c>
      <c r="F27" s="49">
        <v>0</v>
      </c>
      <c r="G27" s="47">
        <v>55</v>
      </c>
      <c r="H27" s="49">
        <v>0</v>
      </c>
      <c r="I27" s="47">
        <v>55</v>
      </c>
      <c r="J27" s="48">
        <v>1</v>
      </c>
      <c r="K27" s="47">
        <v>55</v>
      </c>
      <c r="L27" s="47">
        <f t="shared" si="0"/>
        <v>56</v>
      </c>
    </row>
    <row r="28" spans="2:12" ht="12.75">
      <c r="B28" s="46" t="s">
        <v>24</v>
      </c>
      <c r="C28" s="44" t="s">
        <v>25</v>
      </c>
      <c r="D28" s="47">
        <v>814</v>
      </c>
      <c r="E28" s="47">
        <v>708</v>
      </c>
      <c r="F28" s="47">
        <v>300</v>
      </c>
      <c r="G28" s="47">
        <v>639</v>
      </c>
      <c r="H28" s="47">
        <v>300</v>
      </c>
      <c r="I28" s="47">
        <v>639</v>
      </c>
      <c r="J28" s="48">
        <v>1</v>
      </c>
      <c r="K28" s="47">
        <v>735</v>
      </c>
      <c r="L28" s="47">
        <f t="shared" si="0"/>
        <v>736</v>
      </c>
    </row>
    <row r="29" spans="2:12" ht="12.75">
      <c r="B29" s="46" t="s">
        <v>27</v>
      </c>
      <c r="C29" s="44" t="s">
        <v>28</v>
      </c>
      <c r="D29" s="47">
        <v>18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f t="shared" si="0"/>
        <v>0</v>
      </c>
    </row>
    <row r="30" spans="2:12" ht="25.5">
      <c r="B30" s="46" t="s">
        <v>278</v>
      </c>
      <c r="C30" s="50" t="s">
        <v>320</v>
      </c>
      <c r="D30" s="49">
        <v>0</v>
      </c>
      <c r="E30" s="49">
        <v>0</v>
      </c>
      <c r="F30" s="48">
        <v>5600</v>
      </c>
      <c r="G30" s="48">
        <v>19600</v>
      </c>
      <c r="H30" s="48">
        <v>5600</v>
      </c>
      <c r="I30" s="48">
        <v>19600</v>
      </c>
      <c r="J30" s="49">
        <v>0</v>
      </c>
      <c r="K30" s="49">
        <v>0</v>
      </c>
      <c r="L30" s="49">
        <f t="shared" si="0"/>
        <v>0</v>
      </c>
    </row>
    <row r="31" spans="2:12" ht="12.75">
      <c r="B31" s="46" t="s">
        <v>30</v>
      </c>
      <c r="C31" s="44" t="s">
        <v>31</v>
      </c>
      <c r="D31" s="47">
        <v>2801</v>
      </c>
      <c r="E31" s="49">
        <v>0</v>
      </c>
      <c r="F31" s="47">
        <v>800</v>
      </c>
      <c r="G31" s="49">
        <v>0</v>
      </c>
      <c r="H31" s="47">
        <v>800</v>
      </c>
      <c r="I31" s="49">
        <v>0</v>
      </c>
      <c r="J31" s="48">
        <v>1</v>
      </c>
      <c r="K31" s="49">
        <v>0</v>
      </c>
      <c r="L31" s="48">
        <f t="shared" si="0"/>
        <v>1</v>
      </c>
    </row>
    <row r="32" spans="1:12" ht="12.75">
      <c r="A32" s="51" t="s">
        <v>15</v>
      </c>
      <c r="B32" s="52">
        <v>44</v>
      </c>
      <c r="C32" s="53" t="s">
        <v>19</v>
      </c>
      <c r="D32" s="54">
        <f aca="true" t="shared" si="1" ref="D32:L32">SUM(D26:D31)</f>
        <v>10665</v>
      </c>
      <c r="E32" s="54">
        <f t="shared" si="1"/>
        <v>15311</v>
      </c>
      <c r="F32" s="54">
        <f t="shared" si="1"/>
        <v>7210</v>
      </c>
      <c r="G32" s="54">
        <f t="shared" si="1"/>
        <v>34402</v>
      </c>
      <c r="H32" s="54">
        <f t="shared" si="1"/>
        <v>9610</v>
      </c>
      <c r="I32" s="54">
        <f t="shared" si="1"/>
        <v>37902</v>
      </c>
      <c r="J32" s="54">
        <f t="shared" si="1"/>
        <v>2003</v>
      </c>
      <c r="K32" s="54">
        <f t="shared" si="1"/>
        <v>17685</v>
      </c>
      <c r="L32" s="54">
        <f t="shared" si="1"/>
        <v>19688</v>
      </c>
    </row>
    <row r="33" spans="1:12" ht="12.75">
      <c r="A33" s="51"/>
      <c r="B33" s="52"/>
      <c r="C33" s="53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2.75">
      <c r="A34" s="51"/>
      <c r="B34" s="52">
        <v>45</v>
      </c>
      <c r="C34" s="53" t="s">
        <v>32</v>
      </c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1"/>
      <c r="B35" s="56" t="s">
        <v>33</v>
      </c>
      <c r="C35" s="53" t="s">
        <v>21</v>
      </c>
      <c r="D35" s="55">
        <v>159</v>
      </c>
      <c r="E35" s="55">
        <v>5512</v>
      </c>
      <c r="F35" s="55">
        <v>100</v>
      </c>
      <c r="G35" s="55">
        <v>554</v>
      </c>
      <c r="H35" s="55">
        <v>100</v>
      </c>
      <c r="I35" s="55">
        <v>754</v>
      </c>
      <c r="J35" s="57">
        <v>470</v>
      </c>
      <c r="K35" s="55">
        <v>608</v>
      </c>
      <c r="L35" s="55">
        <f>SUM(J35:K35)</f>
        <v>1078</v>
      </c>
    </row>
    <row r="36" spans="1:12" s="58" customFormat="1" ht="12.75">
      <c r="A36" s="51"/>
      <c r="B36" s="56" t="s">
        <v>34</v>
      </c>
      <c r="C36" s="53" t="s">
        <v>23</v>
      </c>
      <c r="D36" s="55">
        <v>33</v>
      </c>
      <c r="E36" s="55">
        <v>8</v>
      </c>
      <c r="F36" s="55">
        <v>30</v>
      </c>
      <c r="G36" s="55">
        <v>7</v>
      </c>
      <c r="H36" s="55">
        <v>30</v>
      </c>
      <c r="I36" s="55">
        <v>7</v>
      </c>
      <c r="J36" s="57">
        <v>1</v>
      </c>
      <c r="K36" s="55">
        <v>7</v>
      </c>
      <c r="L36" s="55">
        <f>SUM(J36:K36)</f>
        <v>8</v>
      </c>
    </row>
    <row r="37" spans="1:12" ht="12.75" customHeight="1">
      <c r="A37" s="51"/>
      <c r="B37" s="56" t="s">
        <v>35</v>
      </c>
      <c r="C37" s="53" t="s">
        <v>25</v>
      </c>
      <c r="D37" s="55">
        <v>394</v>
      </c>
      <c r="E37" s="55">
        <v>8</v>
      </c>
      <c r="F37" s="55">
        <v>300</v>
      </c>
      <c r="G37" s="55">
        <v>7</v>
      </c>
      <c r="H37" s="55">
        <v>300</v>
      </c>
      <c r="I37" s="55">
        <v>7</v>
      </c>
      <c r="J37" s="57">
        <v>100</v>
      </c>
      <c r="K37" s="55">
        <v>10</v>
      </c>
      <c r="L37" s="55">
        <f>SUM(J37:K37)</f>
        <v>110</v>
      </c>
    </row>
    <row r="38" spans="1:12" ht="12.75" customHeight="1">
      <c r="A38" s="51"/>
      <c r="B38" s="56" t="s">
        <v>36</v>
      </c>
      <c r="C38" s="53" t="s">
        <v>26</v>
      </c>
      <c r="D38" s="55">
        <v>25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f>SUM(J38:K38)</f>
        <v>0</v>
      </c>
    </row>
    <row r="39" spans="1:12" ht="12.75" customHeight="1">
      <c r="A39" s="59" t="s">
        <v>15</v>
      </c>
      <c r="B39" s="149">
        <v>45</v>
      </c>
      <c r="C39" s="61" t="s">
        <v>32</v>
      </c>
      <c r="D39" s="54">
        <f aca="true" t="shared" si="2" ref="D39:L39">SUM(D35:D38)</f>
        <v>611</v>
      </c>
      <c r="E39" s="54">
        <f t="shared" si="2"/>
        <v>5528</v>
      </c>
      <c r="F39" s="54">
        <f t="shared" si="2"/>
        <v>430</v>
      </c>
      <c r="G39" s="54">
        <f t="shared" si="2"/>
        <v>568</v>
      </c>
      <c r="H39" s="54">
        <f t="shared" si="2"/>
        <v>430</v>
      </c>
      <c r="I39" s="54">
        <f t="shared" si="2"/>
        <v>768</v>
      </c>
      <c r="J39" s="54">
        <f t="shared" si="2"/>
        <v>571</v>
      </c>
      <c r="K39" s="54">
        <f t="shared" si="2"/>
        <v>625</v>
      </c>
      <c r="L39" s="54">
        <f t="shared" si="2"/>
        <v>1196</v>
      </c>
    </row>
    <row r="40" spans="1:12" ht="12.75" customHeight="1">
      <c r="A40" s="64"/>
      <c r="B40" s="65">
        <v>46</v>
      </c>
      <c r="C40" s="66" t="s">
        <v>37</v>
      </c>
      <c r="D40" s="74"/>
      <c r="E40" s="74"/>
      <c r="F40" s="74"/>
      <c r="G40" s="74"/>
      <c r="H40" s="74"/>
      <c r="I40" s="74"/>
      <c r="J40" s="74"/>
      <c r="K40" s="74"/>
      <c r="L40" s="74"/>
    </row>
    <row r="41" spans="2:12" ht="12.75" customHeight="1">
      <c r="B41" s="46" t="s">
        <v>38</v>
      </c>
      <c r="C41" s="44" t="s">
        <v>21</v>
      </c>
      <c r="D41" s="57">
        <v>79</v>
      </c>
      <c r="E41" s="47">
        <v>4897</v>
      </c>
      <c r="F41" s="47">
        <v>100</v>
      </c>
      <c r="G41" s="47">
        <v>5263</v>
      </c>
      <c r="H41" s="47">
        <v>100</v>
      </c>
      <c r="I41" s="47">
        <v>6763</v>
      </c>
      <c r="J41" s="48">
        <v>200</v>
      </c>
      <c r="K41" s="47">
        <v>6484</v>
      </c>
      <c r="L41" s="47">
        <f>SUM(J41:K41)</f>
        <v>6684</v>
      </c>
    </row>
    <row r="42" spans="2:12" ht="12.75" customHeight="1">
      <c r="B42" s="46" t="s">
        <v>39</v>
      </c>
      <c r="C42" s="44" t="s">
        <v>23</v>
      </c>
      <c r="D42" s="57">
        <v>36</v>
      </c>
      <c r="E42" s="47">
        <v>4</v>
      </c>
      <c r="F42" s="47">
        <v>30</v>
      </c>
      <c r="G42" s="47">
        <v>4</v>
      </c>
      <c r="H42" s="47">
        <v>30</v>
      </c>
      <c r="I42" s="47">
        <v>4</v>
      </c>
      <c r="J42" s="48">
        <v>1</v>
      </c>
      <c r="K42" s="47">
        <v>4</v>
      </c>
      <c r="L42" s="47">
        <f>SUM(J42:K42)</f>
        <v>5</v>
      </c>
    </row>
    <row r="43" spans="2:12" ht="12.75" customHeight="1">
      <c r="B43" s="46" t="s">
        <v>40</v>
      </c>
      <c r="C43" s="44" t="s">
        <v>25</v>
      </c>
      <c r="D43" s="57">
        <v>245</v>
      </c>
      <c r="E43" s="47">
        <v>4</v>
      </c>
      <c r="F43" s="47">
        <v>250</v>
      </c>
      <c r="G43" s="47">
        <v>4</v>
      </c>
      <c r="H43" s="47">
        <v>250</v>
      </c>
      <c r="I43" s="47">
        <v>4</v>
      </c>
      <c r="J43" s="48">
        <v>100</v>
      </c>
      <c r="K43" s="47">
        <v>5</v>
      </c>
      <c r="L43" s="47">
        <f>SUM(J43:K43)</f>
        <v>105</v>
      </c>
    </row>
    <row r="44" spans="2:12" ht="12.75" customHeight="1">
      <c r="B44" s="46" t="s">
        <v>267</v>
      </c>
      <c r="C44" s="44" t="s">
        <v>262</v>
      </c>
      <c r="D44" s="57">
        <v>25</v>
      </c>
      <c r="E44" s="67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f>SUM(J44:K44)</f>
        <v>0</v>
      </c>
    </row>
    <row r="45" spans="1:12" ht="12.75" customHeight="1">
      <c r="A45" s="5" t="s">
        <v>15</v>
      </c>
      <c r="B45" s="45">
        <v>46</v>
      </c>
      <c r="C45" s="44" t="s">
        <v>37</v>
      </c>
      <c r="D45" s="54">
        <f aca="true" t="shared" si="3" ref="D45:L45">SUM(D41:D44)</f>
        <v>385</v>
      </c>
      <c r="E45" s="54">
        <f t="shared" si="3"/>
        <v>4905</v>
      </c>
      <c r="F45" s="54">
        <f t="shared" si="3"/>
        <v>380</v>
      </c>
      <c r="G45" s="54">
        <f t="shared" si="3"/>
        <v>5271</v>
      </c>
      <c r="H45" s="54">
        <f t="shared" si="3"/>
        <v>380</v>
      </c>
      <c r="I45" s="54">
        <f t="shared" si="3"/>
        <v>6771</v>
      </c>
      <c r="J45" s="54">
        <f t="shared" si="3"/>
        <v>301</v>
      </c>
      <c r="K45" s="54">
        <f t="shared" si="3"/>
        <v>6493</v>
      </c>
      <c r="L45" s="54">
        <f t="shared" si="3"/>
        <v>6794</v>
      </c>
    </row>
    <row r="46" spans="2:12" ht="9.75" customHeight="1">
      <c r="B46" s="46"/>
      <c r="C46" s="44"/>
      <c r="D46" s="47"/>
      <c r="E46" s="47"/>
      <c r="F46" s="47"/>
      <c r="G46" s="47"/>
      <c r="H46" s="47"/>
      <c r="I46" s="47"/>
      <c r="J46" s="47"/>
      <c r="K46" s="47"/>
      <c r="L46" s="47"/>
    </row>
    <row r="47" spans="2:12" ht="12.75" customHeight="1">
      <c r="B47" s="45">
        <v>47</v>
      </c>
      <c r="C47" s="44" t="s">
        <v>41</v>
      </c>
      <c r="D47" s="47"/>
      <c r="E47" s="47"/>
      <c r="F47" s="47"/>
      <c r="G47" s="47"/>
      <c r="H47" s="47"/>
      <c r="I47" s="47"/>
      <c r="J47" s="47"/>
      <c r="K47" s="47"/>
      <c r="L47" s="47"/>
    </row>
    <row r="48" spans="2:12" ht="12.75" customHeight="1">
      <c r="B48" s="46" t="s">
        <v>42</v>
      </c>
      <c r="C48" s="44" t="s">
        <v>21</v>
      </c>
      <c r="D48" s="47">
        <v>665</v>
      </c>
      <c r="E48" s="47">
        <v>2319</v>
      </c>
      <c r="F48" s="47">
        <v>500</v>
      </c>
      <c r="G48" s="47">
        <v>1284</v>
      </c>
      <c r="H48" s="47">
        <v>500</v>
      </c>
      <c r="I48" s="47">
        <v>1784</v>
      </c>
      <c r="J48" s="48">
        <v>800</v>
      </c>
      <c r="K48" s="47">
        <v>1306</v>
      </c>
      <c r="L48" s="47">
        <f>SUM(J48:K48)</f>
        <v>2106</v>
      </c>
    </row>
    <row r="49" spans="2:12" ht="12.75" customHeight="1">
      <c r="B49" s="46" t="s">
        <v>43</v>
      </c>
      <c r="C49" s="44" t="s">
        <v>23</v>
      </c>
      <c r="D49" s="47">
        <v>21</v>
      </c>
      <c r="E49" s="47">
        <v>16</v>
      </c>
      <c r="F49" s="47">
        <v>25</v>
      </c>
      <c r="G49" s="47">
        <v>12</v>
      </c>
      <c r="H49" s="47">
        <v>25</v>
      </c>
      <c r="I49" s="47">
        <v>12</v>
      </c>
      <c r="J49" s="48">
        <v>1</v>
      </c>
      <c r="K49" s="47">
        <v>12</v>
      </c>
      <c r="L49" s="47">
        <f>SUM(J49:K49)</f>
        <v>13</v>
      </c>
    </row>
    <row r="50" spans="2:12" ht="12.75" customHeight="1">
      <c r="B50" s="46" t="s">
        <v>44</v>
      </c>
      <c r="C50" s="44" t="s">
        <v>25</v>
      </c>
      <c r="D50" s="47">
        <v>200</v>
      </c>
      <c r="E50" s="47">
        <v>13</v>
      </c>
      <c r="F50" s="47">
        <v>200</v>
      </c>
      <c r="G50" s="47">
        <v>12</v>
      </c>
      <c r="H50" s="47">
        <v>200</v>
      </c>
      <c r="I50" s="47">
        <v>12</v>
      </c>
      <c r="J50" s="48">
        <v>100</v>
      </c>
      <c r="K50" s="47">
        <v>15</v>
      </c>
      <c r="L50" s="47">
        <f>SUM(J50:K50)</f>
        <v>115</v>
      </c>
    </row>
    <row r="51" spans="2:12" ht="12.75" customHeight="1">
      <c r="B51" s="46" t="s">
        <v>45</v>
      </c>
      <c r="C51" s="44" t="s">
        <v>26</v>
      </c>
      <c r="D51" s="48">
        <v>25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f>SUM(J51:K51)</f>
        <v>0</v>
      </c>
    </row>
    <row r="52" spans="1:12" ht="12.75" customHeight="1">
      <c r="A52" s="5" t="s">
        <v>15</v>
      </c>
      <c r="B52" s="45">
        <v>47</v>
      </c>
      <c r="C52" s="44" t="s">
        <v>41</v>
      </c>
      <c r="D52" s="54">
        <f aca="true" t="shared" si="4" ref="D52:L52">SUM(D48:D51)</f>
        <v>911</v>
      </c>
      <c r="E52" s="54">
        <f t="shared" si="4"/>
        <v>2348</v>
      </c>
      <c r="F52" s="54">
        <f t="shared" si="4"/>
        <v>725</v>
      </c>
      <c r="G52" s="54">
        <f t="shared" si="4"/>
        <v>1308</v>
      </c>
      <c r="H52" s="54">
        <f t="shared" si="4"/>
        <v>725</v>
      </c>
      <c r="I52" s="54">
        <f t="shared" si="4"/>
        <v>1808</v>
      </c>
      <c r="J52" s="54">
        <f t="shared" si="4"/>
        <v>901</v>
      </c>
      <c r="K52" s="54">
        <f t="shared" si="4"/>
        <v>1333</v>
      </c>
      <c r="L52" s="54">
        <f t="shared" si="4"/>
        <v>2234</v>
      </c>
    </row>
    <row r="53" spans="2:12" ht="9.75" customHeight="1">
      <c r="B53" s="46"/>
      <c r="C53" s="44"/>
      <c r="D53" s="47"/>
      <c r="E53" s="47"/>
      <c r="F53" s="47"/>
      <c r="G53" s="47"/>
      <c r="H53" s="47"/>
      <c r="I53" s="47"/>
      <c r="J53" s="47"/>
      <c r="K53" s="47"/>
      <c r="L53" s="47"/>
    </row>
    <row r="54" spans="2:12" ht="12.75" customHeight="1">
      <c r="B54" s="45">
        <v>48</v>
      </c>
      <c r="C54" s="44" t="s">
        <v>46</v>
      </c>
      <c r="D54" s="47"/>
      <c r="E54" s="47"/>
      <c r="F54" s="47"/>
      <c r="G54" s="47"/>
      <c r="H54" s="47"/>
      <c r="I54" s="47"/>
      <c r="J54" s="47"/>
      <c r="K54" s="47"/>
      <c r="L54" s="47"/>
    </row>
    <row r="55" spans="2:12" ht="12.75" customHeight="1">
      <c r="B55" s="46" t="s">
        <v>47</v>
      </c>
      <c r="C55" s="44" t="s">
        <v>21</v>
      </c>
      <c r="D55" s="55">
        <v>150</v>
      </c>
      <c r="E55" s="55">
        <v>1323</v>
      </c>
      <c r="F55" s="55">
        <v>100</v>
      </c>
      <c r="G55" s="55">
        <v>698</v>
      </c>
      <c r="H55" s="55">
        <v>100</v>
      </c>
      <c r="I55" s="55">
        <v>898</v>
      </c>
      <c r="J55" s="67">
        <v>0</v>
      </c>
      <c r="K55" s="55">
        <v>736</v>
      </c>
      <c r="L55" s="55">
        <f>SUM(J55:K55)</f>
        <v>736</v>
      </c>
    </row>
    <row r="56" spans="1:12" ht="12.75" customHeight="1">
      <c r="A56" s="51"/>
      <c r="B56" s="56" t="s">
        <v>48</v>
      </c>
      <c r="C56" s="53" t="s">
        <v>23</v>
      </c>
      <c r="D56" s="55">
        <v>25</v>
      </c>
      <c r="E56" s="55">
        <v>4</v>
      </c>
      <c r="F56" s="55">
        <v>25</v>
      </c>
      <c r="G56" s="55">
        <v>4</v>
      </c>
      <c r="H56" s="55">
        <v>25</v>
      </c>
      <c r="I56" s="55">
        <v>4</v>
      </c>
      <c r="J56" s="57">
        <v>1</v>
      </c>
      <c r="K56" s="55">
        <v>4</v>
      </c>
      <c r="L56" s="55">
        <f>SUM(J56:K56)</f>
        <v>5</v>
      </c>
    </row>
    <row r="57" spans="2:12" ht="12.75" customHeight="1">
      <c r="B57" s="46" t="s">
        <v>49</v>
      </c>
      <c r="C57" s="44" t="s">
        <v>25</v>
      </c>
      <c r="D57" s="55">
        <v>202</v>
      </c>
      <c r="E57" s="55">
        <v>4</v>
      </c>
      <c r="F57" s="55">
        <v>200</v>
      </c>
      <c r="G57" s="55">
        <v>4</v>
      </c>
      <c r="H57" s="55">
        <v>200</v>
      </c>
      <c r="I57" s="55">
        <v>4</v>
      </c>
      <c r="J57" s="57">
        <v>100</v>
      </c>
      <c r="K57" s="55">
        <v>5</v>
      </c>
      <c r="L57" s="55">
        <f>SUM(J57:K57)</f>
        <v>105</v>
      </c>
    </row>
    <row r="58" spans="2:12" ht="12.75" customHeight="1">
      <c r="B58" s="46" t="s">
        <v>50</v>
      </c>
      <c r="C58" s="44" t="s">
        <v>26</v>
      </c>
      <c r="D58" s="55">
        <v>22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f>SUM(J58:K58)</f>
        <v>0</v>
      </c>
    </row>
    <row r="59" spans="1:12" ht="12.75" customHeight="1">
      <c r="A59" s="5" t="s">
        <v>15</v>
      </c>
      <c r="B59" s="45">
        <v>48</v>
      </c>
      <c r="C59" s="44" t="s">
        <v>46</v>
      </c>
      <c r="D59" s="54">
        <f aca="true" t="shared" si="5" ref="D59:L59">SUM(D55:D58)</f>
        <v>399</v>
      </c>
      <c r="E59" s="54">
        <f t="shared" si="5"/>
        <v>1331</v>
      </c>
      <c r="F59" s="54">
        <f t="shared" si="5"/>
        <v>325</v>
      </c>
      <c r="G59" s="54">
        <f t="shared" si="5"/>
        <v>706</v>
      </c>
      <c r="H59" s="54">
        <f t="shared" si="5"/>
        <v>325</v>
      </c>
      <c r="I59" s="54">
        <f t="shared" si="5"/>
        <v>906</v>
      </c>
      <c r="J59" s="54">
        <f t="shared" si="5"/>
        <v>101</v>
      </c>
      <c r="K59" s="54">
        <f t="shared" si="5"/>
        <v>745</v>
      </c>
      <c r="L59" s="54">
        <f t="shared" si="5"/>
        <v>846</v>
      </c>
    </row>
    <row r="60" spans="1:12" ht="12.75" customHeight="1">
      <c r="A60" s="51" t="s">
        <v>15</v>
      </c>
      <c r="B60" s="52">
        <v>60</v>
      </c>
      <c r="C60" s="53" t="s">
        <v>18</v>
      </c>
      <c r="D60" s="54">
        <f aca="true" t="shared" si="6" ref="D60:L60">D59+D52+D45+D39+D32</f>
        <v>12971</v>
      </c>
      <c r="E60" s="54">
        <f t="shared" si="6"/>
        <v>29423</v>
      </c>
      <c r="F60" s="54">
        <f t="shared" si="6"/>
        <v>9070</v>
      </c>
      <c r="G60" s="54">
        <f t="shared" si="6"/>
        <v>42255</v>
      </c>
      <c r="H60" s="54">
        <f t="shared" si="6"/>
        <v>11470</v>
      </c>
      <c r="I60" s="54">
        <f t="shared" si="6"/>
        <v>48155</v>
      </c>
      <c r="J60" s="54">
        <f t="shared" si="6"/>
        <v>3877</v>
      </c>
      <c r="K60" s="54">
        <f t="shared" si="6"/>
        <v>26881</v>
      </c>
      <c r="L60" s="54">
        <f t="shared" si="6"/>
        <v>30758</v>
      </c>
    </row>
    <row r="61" spans="1:12" ht="12.75" customHeight="1">
      <c r="A61" s="51" t="s">
        <v>15</v>
      </c>
      <c r="B61" s="68">
        <v>0.001</v>
      </c>
      <c r="C61" s="69" t="s">
        <v>208</v>
      </c>
      <c r="D61" s="54">
        <f aca="true" t="shared" si="7" ref="D61:L61">D60</f>
        <v>12971</v>
      </c>
      <c r="E61" s="54">
        <f t="shared" si="7"/>
        <v>29423</v>
      </c>
      <c r="F61" s="54">
        <f t="shared" si="7"/>
        <v>9070</v>
      </c>
      <c r="G61" s="54">
        <f t="shared" si="7"/>
        <v>42255</v>
      </c>
      <c r="H61" s="54">
        <f t="shared" si="7"/>
        <v>11470</v>
      </c>
      <c r="I61" s="54">
        <f t="shared" si="7"/>
        <v>48155</v>
      </c>
      <c r="J61" s="54">
        <f t="shared" si="7"/>
        <v>3877</v>
      </c>
      <c r="K61" s="54">
        <f t="shared" si="7"/>
        <v>26881</v>
      </c>
      <c r="L61" s="54">
        <f t="shared" si="7"/>
        <v>30758</v>
      </c>
    </row>
    <row r="62" spans="1:12" ht="9.75" customHeight="1">
      <c r="A62" s="51"/>
      <c r="B62" s="70"/>
      <c r="C62" s="71"/>
      <c r="D62" s="55"/>
      <c r="E62" s="55"/>
      <c r="F62" s="55"/>
      <c r="G62" s="55"/>
      <c r="H62" s="55"/>
      <c r="I62" s="55"/>
      <c r="J62" s="55"/>
      <c r="K62" s="55"/>
      <c r="L62" s="55"/>
    </row>
    <row r="63" spans="1:12" ht="13.5" customHeight="1">
      <c r="A63" s="51"/>
      <c r="B63" s="68">
        <v>0.101</v>
      </c>
      <c r="C63" s="71" t="s">
        <v>51</v>
      </c>
      <c r="D63" s="55"/>
      <c r="E63" s="55"/>
      <c r="F63" s="55"/>
      <c r="G63" s="55"/>
      <c r="H63" s="55"/>
      <c r="I63" s="55"/>
      <c r="J63" s="55"/>
      <c r="K63" s="55"/>
      <c r="L63" s="55"/>
    </row>
    <row r="64" spans="1:12" ht="13.5" customHeight="1">
      <c r="A64" s="51"/>
      <c r="B64" s="72">
        <v>61</v>
      </c>
      <c r="C64" s="53" t="s">
        <v>52</v>
      </c>
      <c r="D64" s="55"/>
      <c r="E64" s="55"/>
      <c r="F64" s="55"/>
      <c r="G64" s="55"/>
      <c r="H64" s="55"/>
      <c r="I64" s="55"/>
      <c r="J64" s="55"/>
      <c r="K64" s="55"/>
      <c r="L64" s="55"/>
    </row>
    <row r="65" spans="1:12" ht="13.5" customHeight="1">
      <c r="A65" s="51"/>
      <c r="B65" s="72">
        <v>44</v>
      </c>
      <c r="C65" s="53" t="s">
        <v>19</v>
      </c>
      <c r="D65" s="55"/>
      <c r="E65" s="55"/>
      <c r="F65" s="55"/>
      <c r="G65" s="55"/>
      <c r="H65" s="55"/>
      <c r="I65" s="55"/>
      <c r="J65" s="55"/>
      <c r="K65" s="55"/>
      <c r="L65" s="55"/>
    </row>
    <row r="66" spans="1:12" ht="13.5" customHeight="1">
      <c r="A66" s="51"/>
      <c r="B66" s="56" t="s">
        <v>53</v>
      </c>
      <c r="C66" s="53" t="s">
        <v>21</v>
      </c>
      <c r="D66" s="55">
        <v>299</v>
      </c>
      <c r="E66" s="55">
        <v>12223</v>
      </c>
      <c r="F66" s="67">
        <v>0</v>
      </c>
      <c r="G66" s="55">
        <v>8058</v>
      </c>
      <c r="H66" s="67">
        <v>0</v>
      </c>
      <c r="I66" s="55">
        <v>10058</v>
      </c>
      <c r="J66" s="57">
        <v>545</v>
      </c>
      <c r="K66" s="55">
        <v>8284</v>
      </c>
      <c r="L66" s="55">
        <f aca="true" t="shared" si="8" ref="L66:L72">SUM(J66:K66)</f>
        <v>8829</v>
      </c>
    </row>
    <row r="67" spans="1:12" ht="12.75" customHeight="1">
      <c r="A67" s="51"/>
      <c r="B67" s="56" t="s">
        <v>54</v>
      </c>
      <c r="C67" s="53" t="s">
        <v>55</v>
      </c>
      <c r="D67" s="57">
        <v>550</v>
      </c>
      <c r="E67" s="55">
        <v>715</v>
      </c>
      <c r="F67" s="55">
        <v>100</v>
      </c>
      <c r="G67" s="55">
        <v>881</v>
      </c>
      <c r="H67" s="55">
        <v>1100</v>
      </c>
      <c r="I67" s="55">
        <v>881</v>
      </c>
      <c r="J67" s="57">
        <v>1521</v>
      </c>
      <c r="K67" s="55">
        <v>1609</v>
      </c>
      <c r="L67" s="55">
        <f t="shared" si="8"/>
        <v>3130</v>
      </c>
    </row>
    <row r="68" spans="1:12" ht="12.75" customHeight="1">
      <c r="A68" s="51"/>
      <c r="B68" s="56" t="s">
        <v>56</v>
      </c>
      <c r="C68" s="53" t="s">
        <v>23</v>
      </c>
      <c r="D68" s="55">
        <v>138</v>
      </c>
      <c r="E68" s="55">
        <v>12</v>
      </c>
      <c r="F68" s="55">
        <v>70</v>
      </c>
      <c r="G68" s="55">
        <v>11</v>
      </c>
      <c r="H68" s="55">
        <v>70</v>
      </c>
      <c r="I68" s="55">
        <v>11</v>
      </c>
      <c r="J68" s="57">
        <v>1</v>
      </c>
      <c r="K68" s="55">
        <v>11</v>
      </c>
      <c r="L68" s="55">
        <f t="shared" si="8"/>
        <v>12</v>
      </c>
    </row>
    <row r="69" spans="2:12" ht="12.75" customHeight="1">
      <c r="B69" s="46" t="s">
        <v>57</v>
      </c>
      <c r="C69" s="44" t="s">
        <v>25</v>
      </c>
      <c r="D69" s="55">
        <v>801</v>
      </c>
      <c r="E69" s="55">
        <v>12</v>
      </c>
      <c r="F69" s="47">
        <v>300</v>
      </c>
      <c r="G69" s="47">
        <v>11</v>
      </c>
      <c r="H69" s="47">
        <v>300</v>
      </c>
      <c r="I69" s="47">
        <v>11</v>
      </c>
      <c r="J69" s="48">
        <v>1</v>
      </c>
      <c r="K69" s="47">
        <v>15</v>
      </c>
      <c r="L69" s="47">
        <f t="shared" si="8"/>
        <v>16</v>
      </c>
    </row>
    <row r="70" spans="2:12" ht="12.75" customHeight="1">
      <c r="B70" s="46" t="s">
        <v>58</v>
      </c>
      <c r="C70" s="44" t="s">
        <v>108</v>
      </c>
      <c r="D70" s="47">
        <v>3297</v>
      </c>
      <c r="E70" s="47">
        <v>160</v>
      </c>
      <c r="F70" s="47">
        <v>3000</v>
      </c>
      <c r="G70" s="47">
        <v>207</v>
      </c>
      <c r="H70" s="47">
        <v>3000</v>
      </c>
      <c r="I70" s="47">
        <v>207</v>
      </c>
      <c r="J70" s="48">
        <v>1</v>
      </c>
      <c r="K70" s="47">
        <v>207</v>
      </c>
      <c r="L70" s="47">
        <f t="shared" si="8"/>
        <v>208</v>
      </c>
    </row>
    <row r="71" spans="1:12" ht="12.75" customHeight="1">
      <c r="A71" s="51"/>
      <c r="B71" s="56" t="s">
        <v>59</v>
      </c>
      <c r="C71" s="53" t="s">
        <v>60</v>
      </c>
      <c r="D71" s="55">
        <v>75</v>
      </c>
      <c r="E71" s="67">
        <v>0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f t="shared" si="8"/>
        <v>0</v>
      </c>
    </row>
    <row r="72" spans="1:12" ht="12.75" customHeight="1">
      <c r="A72" s="59"/>
      <c r="B72" s="60" t="s">
        <v>252</v>
      </c>
      <c r="C72" s="61" t="s">
        <v>248</v>
      </c>
      <c r="D72" s="62">
        <v>2700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77">
        <v>1</v>
      </c>
      <c r="K72" s="63">
        <v>0</v>
      </c>
      <c r="L72" s="77">
        <f t="shared" si="8"/>
        <v>1</v>
      </c>
    </row>
    <row r="73" spans="1:12" ht="12.75" customHeight="1">
      <c r="A73" s="64"/>
      <c r="B73" s="73" t="s">
        <v>333</v>
      </c>
      <c r="C73" s="66" t="s">
        <v>321</v>
      </c>
      <c r="D73" s="75">
        <v>0</v>
      </c>
      <c r="E73" s="75">
        <v>0</v>
      </c>
      <c r="F73" s="75">
        <v>0</v>
      </c>
      <c r="G73" s="75">
        <v>0</v>
      </c>
      <c r="H73" s="75">
        <v>0</v>
      </c>
      <c r="I73" s="75">
        <v>0</v>
      </c>
      <c r="J73" s="76">
        <v>3000</v>
      </c>
      <c r="K73" s="75">
        <v>0</v>
      </c>
      <c r="L73" s="76">
        <f>J73</f>
        <v>3000</v>
      </c>
    </row>
    <row r="74" spans="1:12" ht="12.75" customHeight="1">
      <c r="A74" s="51"/>
      <c r="B74" s="56" t="s">
        <v>334</v>
      </c>
      <c r="C74" s="53" t="s">
        <v>324</v>
      </c>
      <c r="D74" s="67">
        <v>0</v>
      </c>
      <c r="E74" s="67">
        <v>0</v>
      </c>
      <c r="F74" s="67">
        <v>0</v>
      </c>
      <c r="G74" s="67">
        <v>0</v>
      </c>
      <c r="H74" s="67">
        <v>0</v>
      </c>
      <c r="I74" s="67">
        <v>0</v>
      </c>
      <c r="J74" s="57">
        <v>1000</v>
      </c>
      <c r="K74" s="67">
        <v>0</v>
      </c>
      <c r="L74" s="57">
        <f>J74</f>
        <v>1000</v>
      </c>
    </row>
    <row r="75" spans="1:12" ht="12.75" customHeight="1">
      <c r="A75" s="51"/>
      <c r="B75" s="56" t="s">
        <v>335</v>
      </c>
      <c r="C75" s="53" t="s">
        <v>345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0</v>
      </c>
      <c r="J75" s="57">
        <v>3000</v>
      </c>
      <c r="K75" s="67">
        <v>0</v>
      </c>
      <c r="L75" s="57">
        <f>J75</f>
        <v>3000</v>
      </c>
    </row>
    <row r="76" spans="1:12" ht="8.25" customHeight="1">
      <c r="A76" s="51"/>
      <c r="B76" s="56"/>
      <c r="C76" s="53"/>
      <c r="D76" s="55"/>
      <c r="E76" s="67"/>
      <c r="F76" s="67"/>
      <c r="G76" s="67"/>
      <c r="H76" s="67"/>
      <c r="I76" s="67"/>
      <c r="J76" s="57"/>
      <c r="K76" s="57"/>
      <c r="L76" s="67"/>
    </row>
    <row r="77" spans="1:12" ht="12.75" customHeight="1">
      <c r="A77" s="5" t="s">
        <v>15</v>
      </c>
      <c r="B77" s="6">
        <v>44</v>
      </c>
      <c r="C77" s="53" t="s">
        <v>19</v>
      </c>
      <c r="D77" s="54">
        <f aca="true" t="shared" si="9" ref="D77:L77">SUM(D66:D76)</f>
        <v>7860</v>
      </c>
      <c r="E77" s="54">
        <f t="shared" si="9"/>
        <v>13122</v>
      </c>
      <c r="F77" s="54">
        <f t="shared" si="9"/>
        <v>3470</v>
      </c>
      <c r="G77" s="54">
        <f t="shared" si="9"/>
        <v>9168</v>
      </c>
      <c r="H77" s="54">
        <f t="shared" si="9"/>
        <v>4470</v>
      </c>
      <c r="I77" s="54">
        <f t="shared" si="9"/>
        <v>11168</v>
      </c>
      <c r="J77" s="54">
        <f t="shared" si="9"/>
        <v>9070</v>
      </c>
      <c r="K77" s="54">
        <f t="shared" si="9"/>
        <v>10126</v>
      </c>
      <c r="L77" s="54">
        <f t="shared" si="9"/>
        <v>19196</v>
      </c>
    </row>
    <row r="78" spans="3:12" ht="13.5" customHeight="1">
      <c r="C78" s="53"/>
      <c r="D78" s="55"/>
      <c r="E78" s="55"/>
      <c r="F78" s="55"/>
      <c r="G78" s="55"/>
      <c r="H78" s="55"/>
      <c r="I78" s="55"/>
      <c r="J78" s="55"/>
      <c r="K78" s="55"/>
      <c r="L78" s="55"/>
    </row>
    <row r="79" spans="2:12" ht="12.75" customHeight="1">
      <c r="B79" s="6">
        <v>45</v>
      </c>
      <c r="C79" s="53" t="s">
        <v>32</v>
      </c>
      <c r="D79" s="55"/>
      <c r="E79" s="55"/>
      <c r="F79" s="55"/>
      <c r="G79" s="55"/>
      <c r="H79" s="55"/>
      <c r="I79" s="55"/>
      <c r="J79" s="55"/>
      <c r="K79" s="55"/>
      <c r="L79" s="55"/>
    </row>
    <row r="80" spans="2:12" ht="12.75" customHeight="1">
      <c r="B80" s="46" t="s">
        <v>61</v>
      </c>
      <c r="C80" s="44" t="s">
        <v>21</v>
      </c>
      <c r="D80" s="47">
        <v>1311</v>
      </c>
      <c r="E80" s="47">
        <v>19078</v>
      </c>
      <c r="F80" s="55">
        <v>500</v>
      </c>
      <c r="G80" s="55">
        <v>19060</v>
      </c>
      <c r="H80" s="55">
        <v>2500</v>
      </c>
      <c r="I80" s="55">
        <v>22560</v>
      </c>
      <c r="J80" s="57">
        <v>1000</v>
      </c>
      <c r="K80" s="55">
        <v>24661</v>
      </c>
      <c r="L80" s="47">
        <f>SUM(J80:K80)</f>
        <v>25661</v>
      </c>
    </row>
    <row r="81" spans="2:12" ht="12.75" customHeight="1">
      <c r="B81" s="46" t="s">
        <v>62</v>
      </c>
      <c r="C81" s="44" t="s">
        <v>55</v>
      </c>
      <c r="D81" s="47">
        <v>2144</v>
      </c>
      <c r="E81" s="57">
        <v>57</v>
      </c>
      <c r="F81" s="55">
        <v>1400</v>
      </c>
      <c r="G81" s="49">
        <v>0</v>
      </c>
      <c r="H81" s="55">
        <v>2600</v>
      </c>
      <c r="I81" s="49">
        <v>0</v>
      </c>
      <c r="J81" s="57">
        <v>1890</v>
      </c>
      <c r="K81" s="49">
        <v>0</v>
      </c>
      <c r="L81" s="48">
        <f>SUM(J81:K81)</f>
        <v>1890</v>
      </c>
    </row>
    <row r="82" spans="2:12" ht="12.75" customHeight="1">
      <c r="B82" s="46" t="s">
        <v>63</v>
      </c>
      <c r="C82" s="44" t="s">
        <v>23</v>
      </c>
      <c r="D82" s="47">
        <v>100</v>
      </c>
      <c r="E82" s="47">
        <v>57</v>
      </c>
      <c r="F82" s="55">
        <v>50</v>
      </c>
      <c r="G82" s="55">
        <v>51</v>
      </c>
      <c r="H82" s="55">
        <v>50</v>
      </c>
      <c r="I82" s="55">
        <v>51</v>
      </c>
      <c r="J82" s="67">
        <v>0</v>
      </c>
      <c r="K82" s="55">
        <v>51</v>
      </c>
      <c r="L82" s="47">
        <f>SUM(J82:K82)</f>
        <v>51</v>
      </c>
    </row>
    <row r="83" spans="2:12" ht="12.75" customHeight="1">
      <c r="B83" s="46" t="s">
        <v>64</v>
      </c>
      <c r="C83" s="44" t="s">
        <v>25</v>
      </c>
      <c r="D83" s="47">
        <v>296</v>
      </c>
      <c r="E83" s="49">
        <v>0</v>
      </c>
      <c r="F83" s="55">
        <v>100</v>
      </c>
      <c r="G83" s="55">
        <v>51</v>
      </c>
      <c r="H83" s="55">
        <v>100</v>
      </c>
      <c r="I83" s="55">
        <v>51</v>
      </c>
      <c r="J83" s="67">
        <v>0</v>
      </c>
      <c r="K83" s="55">
        <v>60</v>
      </c>
      <c r="L83" s="47">
        <f>SUM(J83:K83)</f>
        <v>60</v>
      </c>
    </row>
    <row r="84" spans="1:12" ht="12.75" customHeight="1">
      <c r="A84" s="51" t="s">
        <v>15</v>
      </c>
      <c r="B84" s="72">
        <v>45</v>
      </c>
      <c r="C84" s="53" t="s">
        <v>32</v>
      </c>
      <c r="D84" s="54">
        <f aca="true" t="shared" si="10" ref="D84:L84">SUM(D80:D83)</f>
        <v>3851</v>
      </c>
      <c r="E84" s="54">
        <f t="shared" si="10"/>
        <v>19192</v>
      </c>
      <c r="F84" s="54">
        <f t="shared" si="10"/>
        <v>2050</v>
      </c>
      <c r="G84" s="54">
        <f t="shared" si="10"/>
        <v>19162</v>
      </c>
      <c r="H84" s="54">
        <f>SUM(H80:H83)</f>
        <v>5250</v>
      </c>
      <c r="I84" s="54">
        <f t="shared" si="10"/>
        <v>22662</v>
      </c>
      <c r="J84" s="54">
        <f t="shared" si="10"/>
        <v>2890</v>
      </c>
      <c r="K84" s="54">
        <f t="shared" si="10"/>
        <v>24772</v>
      </c>
      <c r="L84" s="54">
        <f t="shared" si="10"/>
        <v>27662</v>
      </c>
    </row>
    <row r="85" spans="3:12" ht="13.5" customHeight="1">
      <c r="C85" s="53"/>
      <c r="D85" s="55"/>
      <c r="E85" s="67"/>
      <c r="F85" s="55"/>
      <c r="G85" s="55"/>
      <c r="H85" s="55"/>
      <c r="I85" s="55"/>
      <c r="J85" s="55"/>
      <c r="K85" s="55"/>
      <c r="L85" s="55"/>
    </row>
    <row r="86" spans="2:12" ht="12.75" customHeight="1">
      <c r="B86" s="6">
        <v>46</v>
      </c>
      <c r="C86" s="53" t="s">
        <v>37</v>
      </c>
      <c r="D86" s="55"/>
      <c r="E86" s="55"/>
      <c r="F86" s="55"/>
      <c r="G86" s="55"/>
      <c r="H86" s="55"/>
      <c r="I86" s="55"/>
      <c r="J86" s="55"/>
      <c r="K86" s="55"/>
      <c r="L86" s="55"/>
    </row>
    <row r="87" spans="2:12" ht="12.75" customHeight="1">
      <c r="B87" s="46" t="s">
        <v>65</v>
      </c>
      <c r="C87" s="44" t="s">
        <v>21</v>
      </c>
      <c r="D87" s="47">
        <v>3426</v>
      </c>
      <c r="E87" s="47">
        <v>8857</v>
      </c>
      <c r="F87" s="55">
        <v>1500</v>
      </c>
      <c r="G87" s="55">
        <v>5241</v>
      </c>
      <c r="H87" s="55">
        <v>3000</v>
      </c>
      <c r="I87" s="55">
        <v>6741</v>
      </c>
      <c r="J87" s="57">
        <v>3630</v>
      </c>
      <c r="K87" s="55">
        <v>4445</v>
      </c>
      <c r="L87" s="47">
        <f>SUM(J87:K87)</f>
        <v>8075</v>
      </c>
    </row>
    <row r="88" spans="2:12" ht="12.75" customHeight="1">
      <c r="B88" s="46" t="s">
        <v>66</v>
      </c>
      <c r="C88" s="44" t="s">
        <v>55</v>
      </c>
      <c r="D88" s="47">
        <v>2488</v>
      </c>
      <c r="E88" s="67">
        <v>0</v>
      </c>
      <c r="F88" s="55">
        <v>1400</v>
      </c>
      <c r="G88" s="49">
        <v>0</v>
      </c>
      <c r="H88" s="55">
        <v>2900</v>
      </c>
      <c r="I88" s="49">
        <v>0</v>
      </c>
      <c r="J88" s="57">
        <v>2074</v>
      </c>
      <c r="K88" s="49">
        <v>0</v>
      </c>
      <c r="L88" s="48">
        <f>SUM(J88:K88)</f>
        <v>2074</v>
      </c>
    </row>
    <row r="89" spans="2:12" ht="12.75" customHeight="1">
      <c r="B89" s="46" t="s">
        <v>67</v>
      </c>
      <c r="C89" s="44" t="s">
        <v>23</v>
      </c>
      <c r="D89" s="47">
        <v>121</v>
      </c>
      <c r="E89" s="47">
        <v>23</v>
      </c>
      <c r="F89" s="55">
        <v>50</v>
      </c>
      <c r="G89" s="55">
        <v>22</v>
      </c>
      <c r="H89" s="55">
        <v>50</v>
      </c>
      <c r="I89" s="55">
        <v>22</v>
      </c>
      <c r="J89" s="67">
        <v>0</v>
      </c>
      <c r="K89" s="55">
        <v>22</v>
      </c>
      <c r="L89" s="47">
        <f>SUM(J89:K89)</f>
        <v>22</v>
      </c>
    </row>
    <row r="90" spans="2:12" ht="12.75" customHeight="1">
      <c r="B90" s="46" t="s">
        <v>68</v>
      </c>
      <c r="C90" s="44" t="s">
        <v>25</v>
      </c>
      <c r="D90" s="47">
        <v>300</v>
      </c>
      <c r="E90" s="47">
        <v>24</v>
      </c>
      <c r="F90" s="55">
        <v>100</v>
      </c>
      <c r="G90" s="55">
        <v>22</v>
      </c>
      <c r="H90" s="55">
        <v>100</v>
      </c>
      <c r="I90" s="55">
        <v>22</v>
      </c>
      <c r="J90" s="67">
        <v>0</v>
      </c>
      <c r="K90" s="55">
        <v>25</v>
      </c>
      <c r="L90" s="47">
        <f>SUM(J90:K90)</f>
        <v>25</v>
      </c>
    </row>
    <row r="91" spans="1:12" ht="12.75" customHeight="1">
      <c r="A91" s="51" t="s">
        <v>15</v>
      </c>
      <c r="B91" s="72">
        <v>46</v>
      </c>
      <c r="C91" s="53" t="s">
        <v>37</v>
      </c>
      <c r="D91" s="54">
        <f aca="true" t="shared" si="11" ref="D91:L91">SUM(D87:D90)</f>
        <v>6335</v>
      </c>
      <c r="E91" s="54">
        <f t="shared" si="11"/>
        <v>8904</v>
      </c>
      <c r="F91" s="54">
        <f t="shared" si="11"/>
        <v>3050</v>
      </c>
      <c r="G91" s="54">
        <f t="shared" si="11"/>
        <v>5285</v>
      </c>
      <c r="H91" s="54">
        <f t="shared" si="11"/>
        <v>6050</v>
      </c>
      <c r="I91" s="54">
        <f t="shared" si="11"/>
        <v>6785</v>
      </c>
      <c r="J91" s="54">
        <f t="shared" si="11"/>
        <v>5704</v>
      </c>
      <c r="K91" s="54">
        <f t="shared" si="11"/>
        <v>4492</v>
      </c>
      <c r="L91" s="54">
        <f t="shared" si="11"/>
        <v>10196</v>
      </c>
    </row>
    <row r="92" spans="1:12" ht="13.5" customHeight="1">
      <c r="A92" s="51"/>
      <c r="B92" s="72"/>
      <c r="C92" s="53"/>
      <c r="D92" s="55"/>
      <c r="E92" s="55"/>
      <c r="F92" s="55"/>
      <c r="G92" s="55"/>
      <c r="H92" s="55"/>
      <c r="I92" s="55"/>
      <c r="J92" s="55"/>
      <c r="K92" s="55"/>
      <c r="L92" s="55"/>
    </row>
    <row r="93" spans="1:12" ht="12.75" customHeight="1">
      <c r="A93" s="51"/>
      <c r="B93" s="72">
        <v>47</v>
      </c>
      <c r="C93" s="53" t="s">
        <v>41</v>
      </c>
      <c r="D93" s="55"/>
      <c r="E93" s="55"/>
      <c r="F93" s="55"/>
      <c r="G93" s="55"/>
      <c r="H93" s="55"/>
      <c r="I93" s="55"/>
      <c r="J93" s="55"/>
      <c r="K93" s="55"/>
      <c r="L93" s="55"/>
    </row>
    <row r="94" spans="2:12" ht="12.75" customHeight="1">
      <c r="B94" s="46" t="s">
        <v>69</v>
      </c>
      <c r="C94" s="44" t="s">
        <v>21</v>
      </c>
      <c r="D94" s="47">
        <v>715</v>
      </c>
      <c r="E94" s="47">
        <v>8213</v>
      </c>
      <c r="F94" s="55">
        <v>300</v>
      </c>
      <c r="G94" s="55">
        <v>6460</v>
      </c>
      <c r="H94" s="55">
        <v>1300</v>
      </c>
      <c r="I94" s="55">
        <v>7960</v>
      </c>
      <c r="J94" s="57">
        <v>720</v>
      </c>
      <c r="K94" s="55">
        <v>7872</v>
      </c>
      <c r="L94" s="47">
        <f>SUM(J94:K94)</f>
        <v>8592</v>
      </c>
    </row>
    <row r="95" spans="2:12" ht="12.75" customHeight="1">
      <c r="B95" s="46" t="s">
        <v>70</v>
      </c>
      <c r="C95" s="44" t="s">
        <v>55</v>
      </c>
      <c r="D95" s="47">
        <v>1830</v>
      </c>
      <c r="E95" s="67">
        <v>0</v>
      </c>
      <c r="F95" s="55">
        <v>1000</v>
      </c>
      <c r="G95" s="49">
        <v>0</v>
      </c>
      <c r="H95" s="55">
        <v>1600</v>
      </c>
      <c r="I95" s="49">
        <v>0</v>
      </c>
      <c r="J95" s="57">
        <v>1770</v>
      </c>
      <c r="K95" s="49">
        <v>0</v>
      </c>
      <c r="L95" s="48">
        <f>SUM(J95:K95)</f>
        <v>1770</v>
      </c>
    </row>
    <row r="96" spans="2:12" ht="12.75" customHeight="1">
      <c r="B96" s="46" t="s">
        <v>71</v>
      </c>
      <c r="C96" s="44" t="s">
        <v>23</v>
      </c>
      <c r="D96" s="47">
        <v>18</v>
      </c>
      <c r="E96" s="47">
        <v>14</v>
      </c>
      <c r="F96" s="55">
        <v>25</v>
      </c>
      <c r="G96" s="55">
        <v>14</v>
      </c>
      <c r="H96" s="55">
        <v>25</v>
      </c>
      <c r="I96" s="55">
        <v>14</v>
      </c>
      <c r="J96" s="67">
        <v>0</v>
      </c>
      <c r="K96" s="55">
        <v>14</v>
      </c>
      <c r="L96" s="47">
        <f>SUM(J96:K96)</f>
        <v>14</v>
      </c>
    </row>
    <row r="97" spans="1:12" ht="12.75" customHeight="1">
      <c r="A97" s="51"/>
      <c r="B97" s="56" t="s">
        <v>72</v>
      </c>
      <c r="C97" s="53" t="s">
        <v>25</v>
      </c>
      <c r="D97" s="55">
        <v>300</v>
      </c>
      <c r="E97" s="55">
        <v>16</v>
      </c>
      <c r="F97" s="55">
        <v>100</v>
      </c>
      <c r="G97" s="55">
        <v>14</v>
      </c>
      <c r="H97" s="55">
        <v>100</v>
      </c>
      <c r="I97" s="55">
        <v>14</v>
      </c>
      <c r="J97" s="67">
        <v>0</v>
      </c>
      <c r="K97" s="55">
        <v>16</v>
      </c>
      <c r="L97" s="55">
        <f>SUM(J97:K97)</f>
        <v>16</v>
      </c>
    </row>
    <row r="98" spans="1:12" ht="12.75">
      <c r="A98" s="51" t="s">
        <v>15</v>
      </c>
      <c r="B98" s="72">
        <v>47</v>
      </c>
      <c r="C98" s="53" t="s">
        <v>41</v>
      </c>
      <c r="D98" s="54">
        <f aca="true" t="shared" si="12" ref="D98:L98">SUM(D94:D97)</f>
        <v>2863</v>
      </c>
      <c r="E98" s="54">
        <f t="shared" si="12"/>
        <v>8243</v>
      </c>
      <c r="F98" s="54">
        <f t="shared" si="12"/>
        <v>1425</v>
      </c>
      <c r="G98" s="54">
        <f t="shared" si="12"/>
        <v>6488</v>
      </c>
      <c r="H98" s="54">
        <f t="shared" si="12"/>
        <v>3025</v>
      </c>
      <c r="I98" s="54">
        <f t="shared" si="12"/>
        <v>7988</v>
      </c>
      <c r="J98" s="54">
        <f t="shared" si="12"/>
        <v>2490</v>
      </c>
      <c r="K98" s="54">
        <f t="shared" si="12"/>
        <v>7902</v>
      </c>
      <c r="L98" s="54">
        <f t="shared" si="12"/>
        <v>10392</v>
      </c>
    </row>
    <row r="99" spans="1:12" ht="1.5" customHeight="1">
      <c r="A99" s="51"/>
      <c r="B99" s="72"/>
      <c r="C99" s="53"/>
      <c r="D99" s="55"/>
      <c r="E99" s="55"/>
      <c r="F99" s="55"/>
      <c r="G99" s="55"/>
      <c r="H99" s="55"/>
      <c r="I99" s="55"/>
      <c r="J99" s="55"/>
      <c r="K99" s="55"/>
      <c r="L99" s="55"/>
    </row>
    <row r="100" spans="1:12" ht="13.5" customHeight="1">
      <c r="A100" s="51"/>
      <c r="B100" s="72">
        <v>48</v>
      </c>
      <c r="C100" s="53" t="s">
        <v>46</v>
      </c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3.5" customHeight="1">
      <c r="B101" s="46" t="s">
        <v>73</v>
      </c>
      <c r="C101" s="44" t="s">
        <v>21</v>
      </c>
      <c r="D101" s="48">
        <v>435</v>
      </c>
      <c r="E101" s="47">
        <v>6297</v>
      </c>
      <c r="F101" s="55">
        <v>300</v>
      </c>
      <c r="G101" s="55">
        <v>4425</v>
      </c>
      <c r="H101" s="55">
        <v>1300</v>
      </c>
      <c r="I101" s="55">
        <v>5925</v>
      </c>
      <c r="J101" s="57">
        <v>200</v>
      </c>
      <c r="K101" s="55">
        <v>6235</v>
      </c>
      <c r="L101" s="47">
        <f>SUM(J101:K101)</f>
        <v>6435</v>
      </c>
    </row>
    <row r="102" spans="2:12" ht="13.5" customHeight="1">
      <c r="B102" s="46" t="s">
        <v>74</v>
      </c>
      <c r="C102" s="44" t="s">
        <v>55</v>
      </c>
      <c r="D102" s="47">
        <v>2909</v>
      </c>
      <c r="E102" s="67">
        <v>0</v>
      </c>
      <c r="F102" s="55">
        <v>2500</v>
      </c>
      <c r="G102" s="49">
        <v>0</v>
      </c>
      <c r="H102" s="55">
        <v>3700</v>
      </c>
      <c r="I102" s="49">
        <v>0</v>
      </c>
      <c r="J102" s="57">
        <v>4010</v>
      </c>
      <c r="K102" s="48">
        <v>4002</v>
      </c>
      <c r="L102" s="48">
        <f>SUM(J102:K102)</f>
        <v>8012</v>
      </c>
    </row>
    <row r="103" spans="2:12" ht="13.5" customHeight="1">
      <c r="B103" s="46" t="s">
        <v>75</v>
      </c>
      <c r="C103" s="44" t="s">
        <v>23</v>
      </c>
      <c r="D103" s="47">
        <v>100</v>
      </c>
      <c r="E103" s="47">
        <v>23</v>
      </c>
      <c r="F103" s="55">
        <v>50</v>
      </c>
      <c r="G103" s="55">
        <v>22</v>
      </c>
      <c r="H103" s="55">
        <v>50</v>
      </c>
      <c r="I103" s="55">
        <v>22</v>
      </c>
      <c r="J103" s="67">
        <v>0</v>
      </c>
      <c r="K103" s="55">
        <v>22</v>
      </c>
      <c r="L103" s="47">
        <f>SUM(J103:K103)</f>
        <v>22</v>
      </c>
    </row>
    <row r="104" spans="2:12" ht="13.5" customHeight="1">
      <c r="B104" s="46" t="s">
        <v>76</v>
      </c>
      <c r="C104" s="44" t="s">
        <v>25</v>
      </c>
      <c r="D104" s="47">
        <v>294</v>
      </c>
      <c r="E104" s="47">
        <v>23</v>
      </c>
      <c r="F104" s="55">
        <v>100</v>
      </c>
      <c r="G104" s="55">
        <v>22</v>
      </c>
      <c r="H104" s="55">
        <v>100</v>
      </c>
      <c r="I104" s="55">
        <v>22</v>
      </c>
      <c r="J104" s="67">
        <v>0</v>
      </c>
      <c r="K104" s="55">
        <v>25</v>
      </c>
      <c r="L104" s="47">
        <f>SUM(J104:K104)</f>
        <v>25</v>
      </c>
    </row>
    <row r="105" spans="1:12" ht="13.5" customHeight="1">
      <c r="A105" s="59" t="s">
        <v>15</v>
      </c>
      <c r="B105" s="78">
        <v>48</v>
      </c>
      <c r="C105" s="61" t="s">
        <v>46</v>
      </c>
      <c r="D105" s="54">
        <f aca="true" t="shared" si="13" ref="D105:L105">SUM(D101:D104)</f>
        <v>3738</v>
      </c>
      <c r="E105" s="54">
        <f t="shared" si="13"/>
        <v>6343</v>
      </c>
      <c r="F105" s="54">
        <f t="shared" si="13"/>
        <v>2950</v>
      </c>
      <c r="G105" s="54">
        <f t="shared" si="13"/>
        <v>4469</v>
      </c>
      <c r="H105" s="54">
        <f t="shared" si="13"/>
        <v>5150</v>
      </c>
      <c r="I105" s="54">
        <f t="shared" si="13"/>
        <v>5969</v>
      </c>
      <c r="J105" s="54">
        <f t="shared" si="13"/>
        <v>4210</v>
      </c>
      <c r="K105" s="54">
        <f t="shared" si="13"/>
        <v>10284</v>
      </c>
      <c r="L105" s="54">
        <f t="shared" si="13"/>
        <v>14494</v>
      </c>
    </row>
    <row r="106" spans="1:12" ht="13.5" customHeight="1">
      <c r="A106" s="64" t="s">
        <v>15</v>
      </c>
      <c r="B106" s="142">
        <v>61</v>
      </c>
      <c r="C106" s="66" t="s">
        <v>52</v>
      </c>
      <c r="D106" s="54">
        <f aca="true" t="shared" si="14" ref="D106:L106">D105+D98+D91+D84+D77</f>
        <v>24647</v>
      </c>
      <c r="E106" s="54">
        <f t="shared" si="14"/>
        <v>55804</v>
      </c>
      <c r="F106" s="54">
        <f t="shared" si="14"/>
        <v>12945</v>
      </c>
      <c r="G106" s="54">
        <f t="shared" si="14"/>
        <v>44572</v>
      </c>
      <c r="H106" s="54">
        <f t="shared" si="14"/>
        <v>23945</v>
      </c>
      <c r="I106" s="54">
        <f t="shared" si="14"/>
        <v>54572</v>
      </c>
      <c r="J106" s="54">
        <f t="shared" si="14"/>
        <v>24364</v>
      </c>
      <c r="K106" s="54">
        <f t="shared" si="14"/>
        <v>57576</v>
      </c>
      <c r="L106" s="54">
        <f t="shared" si="14"/>
        <v>81940</v>
      </c>
    </row>
    <row r="107" spans="1:12" ht="18.75" customHeight="1">
      <c r="A107" s="51"/>
      <c r="B107" s="72"/>
      <c r="C107" s="53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2:12" ht="25.5">
      <c r="B108" s="6">
        <v>62</v>
      </c>
      <c r="C108" s="44" t="s">
        <v>272</v>
      </c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 s="58" customFormat="1" ht="13.5" customHeight="1">
      <c r="A109" s="51"/>
      <c r="B109" s="56" t="s">
        <v>77</v>
      </c>
      <c r="C109" s="53" t="s">
        <v>78</v>
      </c>
      <c r="D109" s="55">
        <v>21</v>
      </c>
      <c r="E109" s="67">
        <v>0</v>
      </c>
      <c r="F109" s="55">
        <v>500</v>
      </c>
      <c r="G109" s="67">
        <v>0</v>
      </c>
      <c r="H109" s="55">
        <v>500</v>
      </c>
      <c r="I109" s="67">
        <v>0</v>
      </c>
      <c r="J109" s="55">
        <v>500</v>
      </c>
      <c r="K109" s="67">
        <v>0</v>
      </c>
      <c r="L109" s="55">
        <f>SUM(J109:K109)</f>
        <v>500</v>
      </c>
    </row>
    <row r="110" spans="2:12" ht="25.5">
      <c r="B110" s="46" t="s">
        <v>79</v>
      </c>
      <c r="C110" s="44" t="s">
        <v>256</v>
      </c>
      <c r="D110" s="55">
        <v>1001</v>
      </c>
      <c r="E110" s="67">
        <v>0</v>
      </c>
      <c r="F110" s="55">
        <v>2000</v>
      </c>
      <c r="G110" s="67">
        <v>0</v>
      </c>
      <c r="H110" s="55">
        <v>2000</v>
      </c>
      <c r="I110" s="67">
        <v>0</v>
      </c>
      <c r="J110" s="55">
        <v>1000</v>
      </c>
      <c r="K110" s="67">
        <v>0</v>
      </c>
      <c r="L110" s="47">
        <f>SUM(J110:K110)</f>
        <v>1000</v>
      </c>
    </row>
    <row r="111" spans="2:12" ht="25.5">
      <c r="B111" s="46" t="s">
        <v>245</v>
      </c>
      <c r="C111" s="53" t="s">
        <v>271</v>
      </c>
      <c r="D111" s="55">
        <v>5803</v>
      </c>
      <c r="E111" s="67">
        <v>0</v>
      </c>
      <c r="F111" s="55">
        <v>5000</v>
      </c>
      <c r="G111" s="67">
        <v>0</v>
      </c>
      <c r="H111" s="55">
        <v>5000</v>
      </c>
      <c r="I111" s="67">
        <v>0</v>
      </c>
      <c r="J111" s="55">
        <v>3000</v>
      </c>
      <c r="K111" s="67">
        <v>0</v>
      </c>
      <c r="L111" s="55">
        <f>SUM(J111:K111)</f>
        <v>3000</v>
      </c>
    </row>
    <row r="112" spans="2:12" ht="13.5" customHeight="1">
      <c r="B112" s="46" t="s">
        <v>270</v>
      </c>
      <c r="C112" s="53" t="s">
        <v>280</v>
      </c>
      <c r="D112" s="57">
        <v>7726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f>SUM(J112:K112)</f>
        <v>0</v>
      </c>
    </row>
    <row r="113" spans="1:12" ht="25.5">
      <c r="A113" s="51" t="s">
        <v>15</v>
      </c>
      <c r="B113" s="72">
        <v>62</v>
      </c>
      <c r="C113" s="53" t="s">
        <v>272</v>
      </c>
      <c r="D113" s="79">
        <f aca="true" t="shared" si="15" ref="D113:L113">SUM(D109:D112)</f>
        <v>14551</v>
      </c>
      <c r="E113" s="80">
        <f t="shared" si="15"/>
        <v>0</v>
      </c>
      <c r="F113" s="79">
        <f t="shared" si="15"/>
        <v>7500</v>
      </c>
      <c r="G113" s="80">
        <f t="shared" si="15"/>
        <v>0</v>
      </c>
      <c r="H113" s="79">
        <f t="shared" si="15"/>
        <v>7500</v>
      </c>
      <c r="I113" s="80">
        <f t="shared" si="15"/>
        <v>0</v>
      </c>
      <c r="J113" s="79">
        <f t="shared" si="15"/>
        <v>4500</v>
      </c>
      <c r="K113" s="80">
        <f t="shared" si="15"/>
        <v>0</v>
      </c>
      <c r="L113" s="79">
        <f t="shared" si="15"/>
        <v>4500</v>
      </c>
    </row>
    <row r="114" spans="1:12" ht="25.5">
      <c r="A114" s="51" t="s">
        <v>15</v>
      </c>
      <c r="B114" s="68">
        <v>0.101</v>
      </c>
      <c r="C114" s="71" t="s">
        <v>306</v>
      </c>
      <c r="D114" s="79">
        <f aca="true" t="shared" si="16" ref="D114:L114">D113+D106</f>
        <v>39198</v>
      </c>
      <c r="E114" s="79">
        <f t="shared" si="16"/>
        <v>55804</v>
      </c>
      <c r="F114" s="79">
        <f t="shared" si="16"/>
        <v>20445</v>
      </c>
      <c r="G114" s="79">
        <f t="shared" si="16"/>
        <v>44572</v>
      </c>
      <c r="H114" s="79">
        <f t="shared" si="16"/>
        <v>31445</v>
      </c>
      <c r="I114" s="79">
        <f t="shared" si="16"/>
        <v>54572</v>
      </c>
      <c r="J114" s="79">
        <f t="shared" si="16"/>
        <v>28864</v>
      </c>
      <c r="K114" s="79">
        <f t="shared" si="16"/>
        <v>57576</v>
      </c>
      <c r="L114" s="79">
        <f t="shared" si="16"/>
        <v>86440</v>
      </c>
    </row>
    <row r="115" spans="1:12" ht="18.75" customHeight="1">
      <c r="A115" s="51"/>
      <c r="B115" s="68"/>
      <c r="C115" s="71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ht="13.5" customHeight="1">
      <c r="A116" s="51"/>
      <c r="B116" s="68">
        <v>0.102</v>
      </c>
      <c r="C116" s="71" t="s">
        <v>80</v>
      </c>
      <c r="D116" s="47"/>
      <c r="E116" s="47"/>
      <c r="F116" s="47"/>
      <c r="G116" s="47"/>
      <c r="H116" s="47"/>
      <c r="I116" s="47"/>
      <c r="J116" s="47"/>
      <c r="K116" s="47"/>
      <c r="L116" s="47"/>
    </row>
    <row r="117" spans="1:12" ht="13.5" customHeight="1">
      <c r="A117" s="51"/>
      <c r="B117" s="72">
        <v>63</v>
      </c>
      <c r="C117" s="53" t="s">
        <v>81</v>
      </c>
      <c r="D117" s="47"/>
      <c r="E117" s="47"/>
      <c r="F117" s="47"/>
      <c r="G117" s="47"/>
      <c r="H117" s="47"/>
      <c r="I117" s="47"/>
      <c r="J117" s="47"/>
      <c r="K117" s="47"/>
      <c r="L117" s="47"/>
    </row>
    <row r="118" spans="2:12" ht="13.5" customHeight="1">
      <c r="B118" s="6">
        <v>44</v>
      </c>
      <c r="C118" s="44" t="s">
        <v>19</v>
      </c>
      <c r="D118" s="47"/>
      <c r="E118" s="47"/>
      <c r="F118" s="47"/>
      <c r="G118" s="47"/>
      <c r="H118" s="47"/>
      <c r="I118" s="47"/>
      <c r="J118" s="47"/>
      <c r="K118" s="47"/>
      <c r="L118" s="47"/>
    </row>
    <row r="119" spans="2:12" ht="13.5" customHeight="1">
      <c r="B119" s="46" t="s">
        <v>82</v>
      </c>
      <c r="C119" s="44" t="s">
        <v>21</v>
      </c>
      <c r="D119" s="47">
        <v>329</v>
      </c>
      <c r="E119" s="47">
        <v>3837</v>
      </c>
      <c r="F119" s="49">
        <v>0</v>
      </c>
      <c r="G119" s="47">
        <v>4266</v>
      </c>
      <c r="H119" s="47">
        <v>3000</v>
      </c>
      <c r="I119" s="47">
        <v>6266</v>
      </c>
      <c r="J119" s="48">
        <v>580</v>
      </c>
      <c r="K119" s="47">
        <v>5048</v>
      </c>
      <c r="L119" s="47">
        <f>SUM(J119:K119)</f>
        <v>5628</v>
      </c>
    </row>
    <row r="120" spans="2:12" ht="13.5" customHeight="1">
      <c r="B120" s="46" t="s">
        <v>83</v>
      </c>
      <c r="C120" s="44" t="s">
        <v>23</v>
      </c>
      <c r="D120" s="47">
        <v>99</v>
      </c>
      <c r="E120" s="47">
        <v>16</v>
      </c>
      <c r="F120" s="49">
        <v>0</v>
      </c>
      <c r="G120" s="47">
        <v>14</v>
      </c>
      <c r="H120" s="49">
        <v>0</v>
      </c>
      <c r="I120" s="47">
        <v>14</v>
      </c>
      <c r="J120" s="49">
        <v>0</v>
      </c>
      <c r="K120" s="47">
        <v>14</v>
      </c>
      <c r="L120" s="47">
        <f>SUM(J120:K120)</f>
        <v>14</v>
      </c>
    </row>
    <row r="121" spans="2:12" ht="13.5" customHeight="1">
      <c r="B121" s="46" t="s">
        <v>84</v>
      </c>
      <c r="C121" s="44" t="s">
        <v>25</v>
      </c>
      <c r="D121" s="49">
        <v>0</v>
      </c>
      <c r="E121" s="47">
        <v>28</v>
      </c>
      <c r="F121" s="49">
        <v>0</v>
      </c>
      <c r="G121" s="47">
        <v>26</v>
      </c>
      <c r="H121" s="49">
        <v>0</v>
      </c>
      <c r="I121" s="47">
        <v>26</v>
      </c>
      <c r="J121" s="49">
        <v>0</v>
      </c>
      <c r="K121" s="47">
        <v>26</v>
      </c>
      <c r="L121" s="47">
        <f>SUM(J121:K121)</f>
        <v>26</v>
      </c>
    </row>
    <row r="122" spans="1:12" ht="13.5" customHeight="1">
      <c r="A122" s="51"/>
      <c r="B122" s="56" t="s">
        <v>85</v>
      </c>
      <c r="C122" s="53" t="s">
        <v>108</v>
      </c>
      <c r="D122" s="55">
        <v>3839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  <c r="J122" s="57">
        <v>1</v>
      </c>
      <c r="K122" s="67">
        <v>0</v>
      </c>
      <c r="L122" s="57">
        <f>SUM(J122:K122)</f>
        <v>1</v>
      </c>
    </row>
    <row r="123" spans="1:12" ht="13.5" customHeight="1">
      <c r="A123" s="51"/>
      <c r="B123" s="56" t="s">
        <v>325</v>
      </c>
      <c r="C123" s="53" t="s">
        <v>326</v>
      </c>
      <c r="D123" s="67">
        <v>0</v>
      </c>
      <c r="E123" s="67">
        <v>0</v>
      </c>
      <c r="F123" s="67">
        <v>0</v>
      </c>
      <c r="G123" s="67">
        <v>0</v>
      </c>
      <c r="H123" s="67">
        <v>0</v>
      </c>
      <c r="I123" s="67">
        <v>0</v>
      </c>
      <c r="J123" s="57">
        <v>5000</v>
      </c>
      <c r="K123" s="67">
        <v>0</v>
      </c>
      <c r="L123" s="57">
        <f>SUM(J123:K123)</f>
        <v>5000</v>
      </c>
    </row>
    <row r="124" spans="1:12" ht="13.5" customHeight="1">
      <c r="A124" s="51" t="s">
        <v>15</v>
      </c>
      <c r="B124" s="72">
        <v>44</v>
      </c>
      <c r="C124" s="53" t="s">
        <v>19</v>
      </c>
      <c r="D124" s="54">
        <f aca="true" t="shared" si="17" ref="D124:L124">SUM(D119:D123)</f>
        <v>4267</v>
      </c>
      <c r="E124" s="54">
        <f t="shared" si="17"/>
        <v>3881</v>
      </c>
      <c r="F124" s="80">
        <f t="shared" si="17"/>
        <v>0</v>
      </c>
      <c r="G124" s="54">
        <f t="shared" si="17"/>
        <v>4306</v>
      </c>
      <c r="H124" s="54">
        <f t="shared" si="17"/>
        <v>3000</v>
      </c>
      <c r="I124" s="54">
        <f t="shared" si="17"/>
        <v>6306</v>
      </c>
      <c r="J124" s="54">
        <f t="shared" si="17"/>
        <v>5581</v>
      </c>
      <c r="K124" s="54">
        <f t="shared" si="17"/>
        <v>5088</v>
      </c>
      <c r="L124" s="54">
        <f t="shared" si="17"/>
        <v>10669</v>
      </c>
    </row>
    <row r="125" spans="1:12" ht="12.75">
      <c r="A125" s="51"/>
      <c r="B125" s="72"/>
      <c r="C125" s="53"/>
      <c r="D125" s="47"/>
      <c r="E125" s="55"/>
      <c r="F125" s="55"/>
      <c r="G125" s="55"/>
      <c r="H125" s="55"/>
      <c r="I125" s="55"/>
      <c r="J125" s="55"/>
      <c r="K125" s="55"/>
      <c r="L125" s="55"/>
    </row>
    <row r="126" spans="1:12" ht="12.75" customHeight="1">
      <c r="A126" s="51"/>
      <c r="B126" s="72">
        <v>45</v>
      </c>
      <c r="C126" s="53" t="s">
        <v>32</v>
      </c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ht="12.75" customHeight="1">
      <c r="A127" s="51"/>
      <c r="B127" s="56" t="s">
        <v>86</v>
      </c>
      <c r="C127" s="53" t="s">
        <v>21</v>
      </c>
      <c r="D127" s="55">
        <v>677</v>
      </c>
      <c r="E127" s="55">
        <v>21591</v>
      </c>
      <c r="F127" s="67">
        <v>0</v>
      </c>
      <c r="G127" s="55">
        <v>18864</v>
      </c>
      <c r="H127" s="55">
        <v>2500</v>
      </c>
      <c r="I127" s="55">
        <v>22364</v>
      </c>
      <c r="J127" s="57">
        <v>440</v>
      </c>
      <c r="K127" s="55">
        <v>20542</v>
      </c>
      <c r="L127" s="55">
        <f>SUM(J127:K127)</f>
        <v>20982</v>
      </c>
    </row>
    <row r="128" spans="2:12" ht="12.75" customHeight="1">
      <c r="B128" s="46" t="s">
        <v>87</v>
      </c>
      <c r="C128" s="44" t="s">
        <v>55</v>
      </c>
      <c r="D128" s="47">
        <v>1000</v>
      </c>
      <c r="E128" s="57">
        <v>57</v>
      </c>
      <c r="F128" s="55">
        <v>800</v>
      </c>
      <c r="G128" s="49">
        <v>0</v>
      </c>
      <c r="H128" s="55">
        <v>1800</v>
      </c>
      <c r="I128" s="49">
        <v>0</v>
      </c>
      <c r="J128" s="57">
        <v>1440</v>
      </c>
      <c r="K128" s="49">
        <v>0</v>
      </c>
      <c r="L128" s="48">
        <f>SUM(J128:K128)</f>
        <v>1440</v>
      </c>
    </row>
    <row r="129" spans="2:12" ht="12.75" customHeight="1">
      <c r="B129" s="46" t="s">
        <v>88</v>
      </c>
      <c r="C129" s="44" t="s">
        <v>23</v>
      </c>
      <c r="D129" s="47">
        <v>25</v>
      </c>
      <c r="E129" s="47">
        <v>8</v>
      </c>
      <c r="F129" s="67">
        <v>0</v>
      </c>
      <c r="G129" s="55">
        <v>51</v>
      </c>
      <c r="H129" s="67">
        <v>0</v>
      </c>
      <c r="I129" s="55">
        <v>51</v>
      </c>
      <c r="J129" s="67">
        <v>0</v>
      </c>
      <c r="K129" s="48">
        <v>51</v>
      </c>
      <c r="L129" s="47">
        <f>SUM(J129:K129)</f>
        <v>51</v>
      </c>
    </row>
    <row r="130" spans="2:12" ht="12.75" customHeight="1">
      <c r="B130" s="46" t="s">
        <v>89</v>
      </c>
      <c r="C130" s="44" t="s">
        <v>25</v>
      </c>
      <c r="D130" s="47">
        <v>37</v>
      </c>
      <c r="E130" s="49">
        <v>0</v>
      </c>
      <c r="F130" s="67">
        <v>0</v>
      </c>
      <c r="G130" s="55">
        <v>7</v>
      </c>
      <c r="H130" s="67">
        <v>0</v>
      </c>
      <c r="I130" s="55">
        <v>7</v>
      </c>
      <c r="J130" s="67">
        <v>0</v>
      </c>
      <c r="K130" s="55">
        <v>10</v>
      </c>
      <c r="L130" s="47">
        <f>SUM(J130:K130)</f>
        <v>10</v>
      </c>
    </row>
    <row r="131" spans="1:12" ht="12.75" customHeight="1">
      <c r="A131" s="59" t="s">
        <v>15</v>
      </c>
      <c r="B131" s="78">
        <v>45</v>
      </c>
      <c r="C131" s="61" t="s">
        <v>32</v>
      </c>
      <c r="D131" s="54">
        <f aca="true" t="shared" si="18" ref="D131:L131">SUM(D127:D130)</f>
        <v>1739</v>
      </c>
      <c r="E131" s="54">
        <f t="shared" si="18"/>
        <v>21656</v>
      </c>
      <c r="F131" s="54">
        <f t="shared" si="18"/>
        <v>800</v>
      </c>
      <c r="G131" s="54">
        <f t="shared" si="18"/>
        <v>18922</v>
      </c>
      <c r="H131" s="54">
        <f t="shared" si="18"/>
        <v>4300</v>
      </c>
      <c r="I131" s="54">
        <f t="shared" si="18"/>
        <v>22422</v>
      </c>
      <c r="J131" s="54">
        <f t="shared" si="18"/>
        <v>1880</v>
      </c>
      <c r="K131" s="54">
        <f t="shared" si="18"/>
        <v>20603</v>
      </c>
      <c r="L131" s="54">
        <f t="shared" si="18"/>
        <v>22483</v>
      </c>
    </row>
    <row r="132" spans="3:12" ht="12.75" customHeight="1">
      <c r="C132" s="44"/>
      <c r="D132" s="47"/>
      <c r="E132" s="55"/>
      <c r="F132" s="55"/>
      <c r="G132" s="55"/>
      <c r="H132" s="55"/>
      <c r="I132" s="55"/>
      <c r="J132" s="55"/>
      <c r="K132" s="55"/>
      <c r="L132" s="55"/>
    </row>
    <row r="133" spans="2:12" ht="12.75" customHeight="1">
      <c r="B133" s="6">
        <v>46</v>
      </c>
      <c r="C133" s="44" t="s">
        <v>37</v>
      </c>
      <c r="D133" s="47"/>
      <c r="E133" s="55"/>
      <c r="F133" s="55"/>
      <c r="G133" s="55"/>
      <c r="H133" s="55"/>
      <c r="I133" s="55"/>
      <c r="J133" s="55"/>
      <c r="K133" s="55"/>
      <c r="L133" s="55"/>
    </row>
    <row r="134" spans="2:12" ht="12.75" customHeight="1">
      <c r="B134" s="46" t="s">
        <v>90</v>
      </c>
      <c r="C134" s="44" t="s">
        <v>21</v>
      </c>
      <c r="D134" s="67">
        <v>0</v>
      </c>
      <c r="E134" s="47">
        <v>5273</v>
      </c>
      <c r="F134" s="67">
        <v>0</v>
      </c>
      <c r="G134" s="55">
        <v>2510</v>
      </c>
      <c r="H134" s="67">
        <v>0</v>
      </c>
      <c r="I134" s="55">
        <v>3510</v>
      </c>
      <c r="J134" s="67">
        <v>0</v>
      </c>
      <c r="K134" s="55">
        <v>3223</v>
      </c>
      <c r="L134" s="47">
        <f>SUM(J134:K134)</f>
        <v>3223</v>
      </c>
    </row>
    <row r="135" spans="2:12" ht="12.75" customHeight="1">
      <c r="B135" s="46" t="s">
        <v>91</v>
      </c>
      <c r="C135" s="44" t="s">
        <v>55</v>
      </c>
      <c r="D135" s="47">
        <v>1212</v>
      </c>
      <c r="E135" s="57">
        <v>15</v>
      </c>
      <c r="F135" s="55">
        <v>800</v>
      </c>
      <c r="G135" s="49">
        <v>0</v>
      </c>
      <c r="H135" s="55">
        <v>1800</v>
      </c>
      <c r="I135" s="49">
        <v>0</v>
      </c>
      <c r="J135" s="57">
        <v>3024</v>
      </c>
      <c r="K135" s="49">
        <v>0</v>
      </c>
      <c r="L135" s="48">
        <f>SUM(J135:K135)</f>
        <v>3024</v>
      </c>
    </row>
    <row r="136" spans="1:12" ht="12.75" customHeight="1">
      <c r="A136" s="51"/>
      <c r="B136" s="56" t="s">
        <v>92</v>
      </c>
      <c r="C136" s="53" t="s">
        <v>23</v>
      </c>
      <c r="D136" s="55">
        <v>25</v>
      </c>
      <c r="E136" s="55">
        <v>8</v>
      </c>
      <c r="F136" s="67">
        <v>0</v>
      </c>
      <c r="G136" s="55">
        <v>14</v>
      </c>
      <c r="H136" s="67">
        <v>0</v>
      </c>
      <c r="I136" s="55">
        <v>14</v>
      </c>
      <c r="J136" s="67">
        <v>0</v>
      </c>
      <c r="K136" s="57">
        <v>14</v>
      </c>
      <c r="L136" s="55">
        <f>SUM(J136:K136)</f>
        <v>14</v>
      </c>
    </row>
    <row r="137" spans="1:12" ht="12.75" customHeight="1">
      <c r="A137" s="51"/>
      <c r="B137" s="56" t="s">
        <v>93</v>
      </c>
      <c r="C137" s="53" t="s">
        <v>25</v>
      </c>
      <c r="D137" s="55">
        <v>79</v>
      </c>
      <c r="E137" s="67">
        <v>0</v>
      </c>
      <c r="F137" s="67">
        <v>0</v>
      </c>
      <c r="G137" s="55">
        <v>7</v>
      </c>
      <c r="H137" s="67">
        <v>0</v>
      </c>
      <c r="I137" s="55">
        <v>7</v>
      </c>
      <c r="J137" s="67">
        <v>0</v>
      </c>
      <c r="K137" s="55">
        <v>10</v>
      </c>
      <c r="L137" s="55">
        <f>SUM(J137:K137)</f>
        <v>10</v>
      </c>
    </row>
    <row r="138" spans="1:12" ht="12.75" customHeight="1">
      <c r="A138" s="5" t="s">
        <v>15</v>
      </c>
      <c r="B138" s="6">
        <v>46</v>
      </c>
      <c r="C138" s="44" t="s">
        <v>37</v>
      </c>
      <c r="D138" s="54">
        <f aca="true" t="shared" si="19" ref="D138:L138">SUM(D134:D137)</f>
        <v>1316</v>
      </c>
      <c r="E138" s="54">
        <f t="shared" si="19"/>
        <v>5296</v>
      </c>
      <c r="F138" s="54">
        <f t="shared" si="19"/>
        <v>800</v>
      </c>
      <c r="G138" s="54">
        <f t="shared" si="19"/>
        <v>2531</v>
      </c>
      <c r="H138" s="54">
        <f t="shared" si="19"/>
        <v>1800</v>
      </c>
      <c r="I138" s="54">
        <f t="shared" si="19"/>
        <v>3531</v>
      </c>
      <c r="J138" s="54">
        <f t="shared" si="19"/>
        <v>3024</v>
      </c>
      <c r="K138" s="54">
        <f>SUM(K134:K137)</f>
        <v>3247</v>
      </c>
      <c r="L138" s="54">
        <f t="shared" si="19"/>
        <v>6271</v>
      </c>
    </row>
    <row r="139" spans="3:12" ht="15" customHeight="1">
      <c r="C139" s="44"/>
      <c r="D139" s="47"/>
      <c r="E139" s="55"/>
      <c r="F139" s="55"/>
      <c r="G139" s="55"/>
      <c r="H139" s="55"/>
      <c r="I139" s="55"/>
      <c r="J139" s="55"/>
      <c r="K139" s="55"/>
      <c r="L139" s="55"/>
    </row>
    <row r="140" spans="2:12" ht="12.75" customHeight="1">
      <c r="B140" s="6">
        <v>47</v>
      </c>
      <c r="C140" s="44" t="s">
        <v>41</v>
      </c>
      <c r="D140" s="47"/>
      <c r="E140" s="55"/>
      <c r="F140" s="55"/>
      <c r="G140" s="55"/>
      <c r="H140" s="55"/>
      <c r="I140" s="55"/>
      <c r="J140" s="55"/>
      <c r="K140" s="55"/>
      <c r="L140" s="55"/>
    </row>
    <row r="141" spans="2:12" ht="12.75" customHeight="1">
      <c r="B141" s="46" t="s">
        <v>94</v>
      </c>
      <c r="C141" s="44" t="s">
        <v>21</v>
      </c>
      <c r="D141" s="47">
        <v>348</v>
      </c>
      <c r="E141" s="47">
        <v>2875</v>
      </c>
      <c r="F141" s="67">
        <v>0</v>
      </c>
      <c r="G141" s="55">
        <v>2079</v>
      </c>
      <c r="H141" s="55">
        <v>1500</v>
      </c>
      <c r="I141" s="55">
        <v>2079</v>
      </c>
      <c r="J141" s="57">
        <v>665</v>
      </c>
      <c r="K141" s="55">
        <v>2380</v>
      </c>
      <c r="L141" s="47">
        <f>SUM(J141:K141)</f>
        <v>3045</v>
      </c>
    </row>
    <row r="142" spans="2:12" ht="12.75" customHeight="1">
      <c r="B142" s="46" t="s">
        <v>95</v>
      </c>
      <c r="C142" s="44" t="s">
        <v>55</v>
      </c>
      <c r="D142" s="47">
        <v>166</v>
      </c>
      <c r="E142" s="57">
        <v>7</v>
      </c>
      <c r="F142" s="55">
        <v>45</v>
      </c>
      <c r="G142" s="49">
        <v>0</v>
      </c>
      <c r="H142" s="55">
        <v>645</v>
      </c>
      <c r="I142" s="49">
        <v>0</v>
      </c>
      <c r="J142" s="57">
        <v>212</v>
      </c>
      <c r="K142" s="49">
        <v>0</v>
      </c>
      <c r="L142" s="48">
        <f>SUM(J142:K142)</f>
        <v>212</v>
      </c>
    </row>
    <row r="143" spans="2:12" ht="12.75" customHeight="1">
      <c r="B143" s="46" t="s">
        <v>96</v>
      </c>
      <c r="C143" s="44" t="s">
        <v>23</v>
      </c>
      <c r="D143" s="47">
        <v>25</v>
      </c>
      <c r="E143" s="47">
        <v>8</v>
      </c>
      <c r="F143" s="67">
        <v>0</v>
      </c>
      <c r="G143" s="55">
        <v>7</v>
      </c>
      <c r="H143" s="67">
        <v>0</v>
      </c>
      <c r="I143" s="55">
        <v>7</v>
      </c>
      <c r="J143" s="67">
        <v>0</v>
      </c>
      <c r="K143" s="55">
        <v>7</v>
      </c>
      <c r="L143" s="47">
        <f>SUM(J143:K143)</f>
        <v>7</v>
      </c>
    </row>
    <row r="144" spans="1:12" ht="12.75" customHeight="1">
      <c r="A144" s="51"/>
      <c r="B144" s="56" t="s">
        <v>97</v>
      </c>
      <c r="C144" s="53" t="s">
        <v>25</v>
      </c>
      <c r="D144" s="47">
        <v>50</v>
      </c>
      <c r="E144" s="49">
        <v>0</v>
      </c>
      <c r="F144" s="67">
        <v>0</v>
      </c>
      <c r="G144" s="55">
        <v>7</v>
      </c>
      <c r="H144" s="67">
        <v>0</v>
      </c>
      <c r="I144" s="55">
        <v>7</v>
      </c>
      <c r="J144" s="67">
        <v>0</v>
      </c>
      <c r="K144" s="55">
        <v>10</v>
      </c>
      <c r="L144" s="47">
        <f>SUM(J144:K144)</f>
        <v>10</v>
      </c>
    </row>
    <row r="145" spans="1:12" ht="12.75" customHeight="1">
      <c r="A145" s="51" t="s">
        <v>15</v>
      </c>
      <c r="B145" s="72">
        <v>47</v>
      </c>
      <c r="C145" s="53" t="s">
        <v>41</v>
      </c>
      <c r="D145" s="54">
        <f aca="true" t="shared" si="20" ref="D145:I145">SUM(D141:D144)</f>
        <v>589</v>
      </c>
      <c r="E145" s="54">
        <f t="shared" si="20"/>
        <v>2890</v>
      </c>
      <c r="F145" s="54">
        <f t="shared" si="20"/>
        <v>45</v>
      </c>
      <c r="G145" s="54">
        <f t="shared" si="20"/>
        <v>2093</v>
      </c>
      <c r="H145" s="54">
        <f t="shared" si="20"/>
        <v>2145</v>
      </c>
      <c r="I145" s="54">
        <f t="shared" si="20"/>
        <v>2093</v>
      </c>
      <c r="J145" s="54">
        <f>SUM(J141:J144)</f>
        <v>877</v>
      </c>
      <c r="K145" s="54">
        <f>SUM(K141:K144)</f>
        <v>2397</v>
      </c>
      <c r="L145" s="54">
        <f>SUM(L141:L144)</f>
        <v>3274</v>
      </c>
    </row>
    <row r="146" spans="3:12" ht="15" customHeight="1">
      <c r="C146" s="44"/>
      <c r="D146" s="47"/>
      <c r="E146" s="55"/>
      <c r="F146" s="55"/>
      <c r="G146" s="55"/>
      <c r="H146" s="55"/>
      <c r="I146" s="55"/>
      <c r="J146" s="55"/>
      <c r="K146" s="55"/>
      <c r="L146" s="55"/>
    </row>
    <row r="147" spans="1:12" ht="12.75" customHeight="1">
      <c r="A147" s="51"/>
      <c r="B147" s="72">
        <v>48</v>
      </c>
      <c r="C147" s="53" t="s">
        <v>46</v>
      </c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ht="12.75" customHeight="1">
      <c r="A148" s="51"/>
      <c r="B148" s="56" t="s">
        <v>98</v>
      </c>
      <c r="C148" s="53" t="s">
        <v>21</v>
      </c>
      <c r="D148" s="57">
        <v>168</v>
      </c>
      <c r="E148" s="55">
        <v>8289</v>
      </c>
      <c r="F148" s="67">
        <v>0</v>
      </c>
      <c r="G148" s="55">
        <v>5772</v>
      </c>
      <c r="H148" s="55">
        <v>500</v>
      </c>
      <c r="I148" s="55">
        <v>5772</v>
      </c>
      <c r="J148" s="67">
        <v>0</v>
      </c>
      <c r="K148" s="55">
        <v>6567</v>
      </c>
      <c r="L148" s="55">
        <f>SUM(J148:K148)</f>
        <v>6567</v>
      </c>
    </row>
    <row r="149" spans="1:12" ht="12.75" customHeight="1">
      <c r="A149" s="51"/>
      <c r="B149" s="56" t="s">
        <v>99</v>
      </c>
      <c r="C149" s="53" t="s">
        <v>55</v>
      </c>
      <c r="D149" s="67">
        <v>0</v>
      </c>
      <c r="E149" s="57">
        <v>15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f>SUM(J149:K149)</f>
        <v>0</v>
      </c>
    </row>
    <row r="150" spans="1:12" ht="12.75" customHeight="1">
      <c r="A150" s="51"/>
      <c r="B150" s="56" t="s">
        <v>100</v>
      </c>
      <c r="C150" s="53" t="s">
        <v>23</v>
      </c>
      <c r="D150" s="57">
        <v>25</v>
      </c>
      <c r="E150" s="55">
        <v>8</v>
      </c>
      <c r="F150" s="67">
        <v>0</v>
      </c>
      <c r="G150" s="55">
        <v>14</v>
      </c>
      <c r="H150" s="67">
        <v>0</v>
      </c>
      <c r="I150" s="55">
        <v>14</v>
      </c>
      <c r="J150" s="67">
        <v>0</v>
      </c>
      <c r="K150" s="55">
        <v>14</v>
      </c>
      <c r="L150" s="55">
        <f>SUM(J150:K150)</f>
        <v>14</v>
      </c>
    </row>
    <row r="151" spans="2:12" ht="12.75" customHeight="1">
      <c r="B151" s="46" t="s">
        <v>101</v>
      </c>
      <c r="C151" s="44" t="s">
        <v>25</v>
      </c>
      <c r="D151" s="57">
        <v>74</v>
      </c>
      <c r="E151" s="49">
        <v>0</v>
      </c>
      <c r="F151" s="67">
        <v>0</v>
      </c>
      <c r="G151" s="55">
        <v>7</v>
      </c>
      <c r="H151" s="67">
        <v>0</v>
      </c>
      <c r="I151" s="55">
        <v>7</v>
      </c>
      <c r="J151" s="67">
        <v>0</v>
      </c>
      <c r="K151" s="55">
        <v>10</v>
      </c>
      <c r="L151" s="47">
        <f>SUM(J151:K151)</f>
        <v>10</v>
      </c>
    </row>
    <row r="152" spans="1:12" ht="12.75" customHeight="1">
      <c r="A152" s="5" t="s">
        <v>15</v>
      </c>
      <c r="B152" s="6">
        <v>48</v>
      </c>
      <c r="C152" s="44" t="s">
        <v>46</v>
      </c>
      <c r="D152" s="54">
        <f aca="true" t="shared" si="21" ref="D152:L152">SUM(D148:D151)</f>
        <v>267</v>
      </c>
      <c r="E152" s="54">
        <f t="shared" si="21"/>
        <v>8312</v>
      </c>
      <c r="F152" s="80">
        <f t="shared" si="21"/>
        <v>0</v>
      </c>
      <c r="G152" s="54">
        <f t="shared" si="21"/>
        <v>5793</v>
      </c>
      <c r="H152" s="54">
        <f t="shared" si="21"/>
        <v>500</v>
      </c>
      <c r="I152" s="54">
        <f t="shared" si="21"/>
        <v>5793</v>
      </c>
      <c r="J152" s="80">
        <f t="shared" si="21"/>
        <v>0</v>
      </c>
      <c r="K152" s="54">
        <f t="shared" si="21"/>
        <v>6591</v>
      </c>
      <c r="L152" s="54">
        <f t="shared" si="21"/>
        <v>6591</v>
      </c>
    </row>
    <row r="153" spans="1:12" ht="12.75" customHeight="1">
      <c r="A153" s="51" t="s">
        <v>15</v>
      </c>
      <c r="B153" s="72">
        <v>63</v>
      </c>
      <c r="C153" s="53" t="s">
        <v>81</v>
      </c>
      <c r="D153" s="54">
        <f aca="true" t="shared" si="22" ref="D153:L153">D152+D145+D138+D131+D124</f>
        <v>8178</v>
      </c>
      <c r="E153" s="54">
        <f t="shared" si="22"/>
        <v>42035</v>
      </c>
      <c r="F153" s="54">
        <f t="shared" si="22"/>
        <v>1645</v>
      </c>
      <c r="G153" s="54">
        <f t="shared" si="22"/>
        <v>33645</v>
      </c>
      <c r="H153" s="54">
        <f t="shared" si="22"/>
        <v>11745</v>
      </c>
      <c r="I153" s="54">
        <f t="shared" si="22"/>
        <v>40145</v>
      </c>
      <c r="J153" s="54">
        <f t="shared" si="22"/>
        <v>11362</v>
      </c>
      <c r="K153" s="54">
        <f t="shared" si="22"/>
        <v>37926</v>
      </c>
      <c r="L153" s="54">
        <f t="shared" si="22"/>
        <v>49288</v>
      </c>
    </row>
    <row r="154" spans="1:12" ht="15" customHeight="1">
      <c r="A154" s="51"/>
      <c r="B154" s="72"/>
      <c r="C154" s="53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ht="12.75" customHeight="1">
      <c r="A155" s="51"/>
      <c r="B155" s="81">
        <v>67</v>
      </c>
      <c r="C155" s="53" t="s">
        <v>102</v>
      </c>
      <c r="D155" s="47"/>
      <c r="E155" s="47"/>
      <c r="F155" s="47"/>
      <c r="G155" s="47"/>
      <c r="H155" s="47"/>
      <c r="I155" s="47"/>
      <c r="J155" s="47"/>
      <c r="K155" s="47"/>
      <c r="L155" s="47"/>
    </row>
    <row r="156" spans="2:12" ht="12.75" customHeight="1">
      <c r="B156" s="43" t="s">
        <v>103</v>
      </c>
      <c r="C156" s="44" t="s">
        <v>21</v>
      </c>
      <c r="D156" s="49">
        <v>0</v>
      </c>
      <c r="E156" s="55">
        <v>6112</v>
      </c>
      <c r="F156" s="49">
        <v>0</v>
      </c>
      <c r="G156" s="47">
        <v>5328</v>
      </c>
      <c r="H156" s="49">
        <v>0</v>
      </c>
      <c r="I156" s="47">
        <v>6628</v>
      </c>
      <c r="J156" s="49">
        <v>0</v>
      </c>
      <c r="K156" s="47">
        <v>5265</v>
      </c>
      <c r="L156" s="47">
        <f aca="true" t="shared" si="23" ref="L156:L161">SUM(J156:K156)</f>
        <v>5265</v>
      </c>
    </row>
    <row r="157" spans="2:12" ht="12.75" customHeight="1">
      <c r="B157" s="46" t="s">
        <v>104</v>
      </c>
      <c r="C157" s="44" t="s">
        <v>55</v>
      </c>
      <c r="D157" s="55">
        <v>2500</v>
      </c>
      <c r="E157" s="49">
        <v>0</v>
      </c>
      <c r="F157" s="47">
        <v>1800</v>
      </c>
      <c r="G157" s="49">
        <v>0</v>
      </c>
      <c r="H157" s="47">
        <v>2800</v>
      </c>
      <c r="I157" s="49">
        <v>0</v>
      </c>
      <c r="J157" s="48">
        <v>2165</v>
      </c>
      <c r="K157" s="48">
        <v>2161</v>
      </c>
      <c r="L157" s="48">
        <f t="shared" si="23"/>
        <v>4326</v>
      </c>
    </row>
    <row r="158" spans="2:12" ht="12.75" customHeight="1">
      <c r="B158" s="46" t="s">
        <v>105</v>
      </c>
      <c r="C158" s="44" t="s">
        <v>23</v>
      </c>
      <c r="D158" s="55">
        <v>100</v>
      </c>
      <c r="E158" s="49">
        <v>0</v>
      </c>
      <c r="F158" s="47">
        <v>50</v>
      </c>
      <c r="G158" s="49">
        <v>0</v>
      </c>
      <c r="H158" s="47">
        <v>50</v>
      </c>
      <c r="I158" s="49">
        <v>0</v>
      </c>
      <c r="J158" s="49">
        <v>0</v>
      </c>
      <c r="K158" s="49">
        <v>0</v>
      </c>
      <c r="L158" s="49">
        <f t="shared" si="23"/>
        <v>0</v>
      </c>
    </row>
    <row r="159" spans="2:12" ht="12.75" customHeight="1">
      <c r="B159" s="46" t="s">
        <v>106</v>
      </c>
      <c r="C159" s="44" t="s">
        <v>25</v>
      </c>
      <c r="D159" s="55">
        <v>500</v>
      </c>
      <c r="E159" s="49">
        <v>0</v>
      </c>
      <c r="F159" s="47">
        <v>200</v>
      </c>
      <c r="G159" s="49">
        <v>0</v>
      </c>
      <c r="H159" s="47">
        <v>200</v>
      </c>
      <c r="I159" s="49">
        <v>0</v>
      </c>
      <c r="J159" s="48">
        <v>85</v>
      </c>
      <c r="K159" s="49">
        <v>0</v>
      </c>
      <c r="L159" s="48">
        <f t="shared" si="23"/>
        <v>85</v>
      </c>
    </row>
    <row r="160" spans="2:12" ht="12.75" customHeight="1">
      <c r="B160" s="46" t="s">
        <v>107</v>
      </c>
      <c r="C160" s="44" t="s">
        <v>108</v>
      </c>
      <c r="D160" s="55">
        <v>100</v>
      </c>
      <c r="E160" s="49">
        <v>0</v>
      </c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49">
        <v>0</v>
      </c>
      <c r="L160" s="49">
        <f t="shared" si="23"/>
        <v>0</v>
      </c>
    </row>
    <row r="161" spans="2:12" ht="12.75" customHeight="1">
      <c r="B161" s="46" t="s">
        <v>109</v>
      </c>
      <c r="C161" s="44" t="s">
        <v>29</v>
      </c>
      <c r="D161" s="55">
        <v>75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f t="shared" si="23"/>
        <v>0</v>
      </c>
    </row>
    <row r="162" spans="1:12" ht="12.75" customHeight="1">
      <c r="A162" s="5" t="s">
        <v>15</v>
      </c>
      <c r="B162" s="43">
        <v>67</v>
      </c>
      <c r="C162" s="44" t="s">
        <v>102</v>
      </c>
      <c r="D162" s="54">
        <f aca="true" t="shared" si="24" ref="D162:L162">SUM(D155:D161)</f>
        <v>3275</v>
      </c>
      <c r="E162" s="54">
        <f t="shared" si="24"/>
        <v>6112</v>
      </c>
      <c r="F162" s="54">
        <f t="shared" si="24"/>
        <v>2050</v>
      </c>
      <c r="G162" s="54">
        <f t="shared" si="24"/>
        <v>5328</v>
      </c>
      <c r="H162" s="54">
        <f t="shared" si="24"/>
        <v>3050</v>
      </c>
      <c r="I162" s="54">
        <f t="shared" si="24"/>
        <v>6628</v>
      </c>
      <c r="J162" s="54">
        <f t="shared" si="24"/>
        <v>2250</v>
      </c>
      <c r="K162" s="54">
        <f t="shared" si="24"/>
        <v>7426</v>
      </c>
      <c r="L162" s="54">
        <f t="shared" si="24"/>
        <v>9676</v>
      </c>
    </row>
    <row r="163" spans="1:12" ht="12.75" customHeight="1">
      <c r="A163" s="59" t="s">
        <v>15</v>
      </c>
      <c r="B163" s="82">
        <v>0.102</v>
      </c>
      <c r="C163" s="83" t="s">
        <v>80</v>
      </c>
      <c r="D163" s="54">
        <f>D162+D153</f>
        <v>11453</v>
      </c>
      <c r="E163" s="54">
        <f aca="true" t="shared" si="25" ref="E163:L163">E162+E153</f>
        <v>48147</v>
      </c>
      <c r="F163" s="54">
        <f t="shared" si="25"/>
        <v>3695</v>
      </c>
      <c r="G163" s="54">
        <f t="shared" si="25"/>
        <v>38973</v>
      </c>
      <c r="H163" s="54">
        <f t="shared" si="25"/>
        <v>14795</v>
      </c>
      <c r="I163" s="54">
        <f t="shared" si="25"/>
        <v>46773</v>
      </c>
      <c r="J163" s="54">
        <f t="shared" si="25"/>
        <v>13612</v>
      </c>
      <c r="K163" s="54">
        <f t="shared" si="25"/>
        <v>45352</v>
      </c>
      <c r="L163" s="54">
        <f t="shared" si="25"/>
        <v>58964</v>
      </c>
    </row>
    <row r="164" spans="2:12" ht="15" customHeight="1">
      <c r="B164" s="40"/>
      <c r="C164" s="71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2:12" ht="12.75" customHeight="1">
      <c r="B165" s="41">
        <v>0.103</v>
      </c>
      <c r="C165" s="38" t="s">
        <v>110</v>
      </c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2:12" ht="12.75" customHeight="1">
      <c r="B166" s="6">
        <v>68</v>
      </c>
      <c r="C166" s="44" t="s">
        <v>111</v>
      </c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2.75" customHeight="1">
      <c r="A167" s="51"/>
      <c r="B167" s="72">
        <v>44</v>
      </c>
      <c r="C167" s="53" t="s">
        <v>19</v>
      </c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ht="12.75" customHeight="1">
      <c r="A168" s="51"/>
      <c r="B168" s="56" t="s">
        <v>112</v>
      </c>
      <c r="C168" s="53" t="s">
        <v>21</v>
      </c>
      <c r="D168" s="49">
        <v>0</v>
      </c>
      <c r="E168" s="55">
        <v>3341</v>
      </c>
      <c r="F168" s="67">
        <v>0</v>
      </c>
      <c r="G168" s="55">
        <v>3626</v>
      </c>
      <c r="H168" s="67">
        <v>0</v>
      </c>
      <c r="I168" s="55">
        <v>3626</v>
      </c>
      <c r="J168" s="67">
        <v>0</v>
      </c>
      <c r="K168" s="55">
        <v>4188</v>
      </c>
      <c r="L168" s="55">
        <f aca="true" t="shared" si="26" ref="L168:L177">SUM(J168:K168)</f>
        <v>4188</v>
      </c>
    </row>
    <row r="169" spans="1:12" ht="12.75" customHeight="1">
      <c r="A169" s="51"/>
      <c r="B169" s="56" t="s">
        <v>113</v>
      </c>
      <c r="C169" s="53" t="s">
        <v>23</v>
      </c>
      <c r="D169" s="48">
        <v>28</v>
      </c>
      <c r="E169" s="55">
        <v>26</v>
      </c>
      <c r="F169" s="67">
        <v>0</v>
      </c>
      <c r="G169" s="55">
        <v>26</v>
      </c>
      <c r="H169" s="67">
        <v>0</v>
      </c>
      <c r="I169" s="55">
        <v>26</v>
      </c>
      <c r="J169" s="67">
        <v>0</v>
      </c>
      <c r="K169" s="55">
        <v>26</v>
      </c>
      <c r="L169" s="55">
        <f t="shared" si="26"/>
        <v>26</v>
      </c>
    </row>
    <row r="170" spans="1:12" ht="12.75" customHeight="1">
      <c r="A170" s="51"/>
      <c r="B170" s="56" t="s">
        <v>114</v>
      </c>
      <c r="C170" s="53" t="s">
        <v>25</v>
      </c>
      <c r="D170" s="67">
        <v>0</v>
      </c>
      <c r="E170" s="55">
        <v>29</v>
      </c>
      <c r="F170" s="67">
        <v>0</v>
      </c>
      <c r="G170" s="55">
        <v>26</v>
      </c>
      <c r="H170" s="67">
        <v>0</v>
      </c>
      <c r="I170" s="55">
        <v>26</v>
      </c>
      <c r="J170" s="67">
        <v>0</v>
      </c>
      <c r="K170" s="55">
        <v>30</v>
      </c>
      <c r="L170" s="55">
        <f t="shared" si="26"/>
        <v>30</v>
      </c>
    </row>
    <row r="171" spans="1:12" ht="12.75" customHeight="1">
      <c r="A171" s="51"/>
      <c r="B171" s="56" t="s">
        <v>115</v>
      </c>
      <c r="C171" s="53" t="s">
        <v>108</v>
      </c>
      <c r="D171" s="55">
        <v>102</v>
      </c>
      <c r="E171" s="67">
        <v>0</v>
      </c>
      <c r="F171" s="67">
        <v>0</v>
      </c>
      <c r="G171" s="67">
        <v>0</v>
      </c>
      <c r="H171" s="67">
        <v>0</v>
      </c>
      <c r="I171" s="67">
        <v>0</v>
      </c>
      <c r="J171" s="57">
        <v>1</v>
      </c>
      <c r="K171" s="67">
        <v>0</v>
      </c>
      <c r="L171" s="57">
        <f t="shared" si="26"/>
        <v>1</v>
      </c>
    </row>
    <row r="172" spans="1:12" ht="28.5" customHeight="1">
      <c r="A172" s="51"/>
      <c r="B172" s="56" t="s">
        <v>116</v>
      </c>
      <c r="C172" s="53" t="s">
        <v>260</v>
      </c>
      <c r="D172" s="55">
        <v>13372</v>
      </c>
      <c r="E172" s="67">
        <v>0</v>
      </c>
      <c r="F172" s="55">
        <v>5700</v>
      </c>
      <c r="G172" s="67">
        <v>0</v>
      </c>
      <c r="H172" s="55">
        <v>5700</v>
      </c>
      <c r="I172" s="67">
        <v>0</v>
      </c>
      <c r="J172" s="55">
        <v>3000</v>
      </c>
      <c r="K172" s="67">
        <v>0</v>
      </c>
      <c r="L172" s="55">
        <f t="shared" si="26"/>
        <v>3000</v>
      </c>
    </row>
    <row r="173" spans="1:12" ht="28.5" customHeight="1">
      <c r="A173" s="51"/>
      <c r="B173" s="56" t="s">
        <v>283</v>
      </c>
      <c r="C173" s="53" t="s">
        <v>284</v>
      </c>
      <c r="D173" s="48">
        <v>10000</v>
      </c>
      <c r="E173" s="49">
        <v>0</v>
      </c>
      <c r="F173" s="49">
        <v>0</v>
      </c>
      <c r="G173" s="49">
        <v>0</v>
      </c>
      <c r="H173" s="49">
        <v>0</v>
      </c>
      <c r="I173" s="49">
        <v>0</v>
      </c>
      <c r="J173" s="67">
        <v>0</v>
      </c>
      <c r="K173" s="49">
        <v>0</v>
      </c>
      <c r="L173" s="67">
        <f t="shared" si="26"/>
        <v>0</v>
      </c>
    </row>
    <row r="174" spans="1:12" ht="28.5" customHeight="1">
      <c r="A174" s="51"/>
      <c r="B174" s="56" t="s">
        <v>288</v>
      </c>
      <c r="C174" s="84" t="s">
        <v>304</v>
      </c>
      <c r="D174" s="48">
        <v>4050</v>
      </c>
      <c r="E174" s="49">
        <v>0</v>
      </c>
      <c r="F174" s="48">
        <v>3150</v>
      </c>
      <c r="G174" s="49">
        <v>0</v>
      </c>
      <c r="H174" s="48">
        <v>3150</v>
      </c>
      <c r="I174" s="49">
        <v>0</v>
      </c>
      <c r="J174" s="55">
        <v>1225</v>
      </c>
      <c r="K174" s="49">
        <v>0</v>
      </c>
      <c r="L174" s="55">
        <f t="shared" si="26"/>
        <v>1225</v>
      </c>
    </row>
    <row r="175" spans="1:12" ht="28.5" customHeight="1">
      <c r="A175" s="51"/>
      <c r="B175" s="56" t="s">
        <v>289</v>
      </c>
      <c r="C175" s="84" t="s">
        <v>342</v>
      </c>
      <c r="D175" s="48">
        <v>4000</v>
      </c>
      <c r="E175" s="49">
        <v>0</v>
      </c>
      <c r="F175" s="48">
        <v>22200</v>
      </c>
      <c r="G175" s="49">
        <v>0</v>
      </c>
      <c r="H175" s="48">
        <v>22200</v>
      </c>
      <c r="I175" s="49">
        <v>0</v>
      </c>
      <c r="J175" s="55">
        <v>9825</v>
      </c>
      <c r="K175" s="49">
        <v>0</v>
      </c>
      <c r="L175" s="55">
        <f t="shared" si="26"/>
        <v>9825</v>
      </c>
    </row>
    <row r="176" spans="1:12" ht="28.5" customHeight="1">
      <c r="A176" s="51"/>
      <c r="B176" s="56" t="s">
        <v>290</v>
      </c>
      <c r="C176" s="84" t="s">
        <v>291</v>
      </c>
      <c r="D176" s="48">
        <v>20000</v>
      </c>
      <c r="E176" s="49">
        <v>0</v>
      </c>
      <c r="F176" s="49">
        <v>0</v>
      </c>
      <c r="G176" s="49">
        <v>0</v>
      </c>
      <c r="H176" s="49">
        <v>0</v>
      </c>
      <c r="I176" s="49">
        <v>0</v>
      </c>
      <c r="J176" s="67">
        <v>0</v>
      </c>
      <c r="K176" s="49">
        <v>0</v>
      </c>
      <c r="L176" s="67">
        <f t="shared" si="26"/>
        <v>0</v>
      </c>
    </row>
    <row r="177" spans="1:12" ht="12.75">
      <c r="A177" s="51"/>
      <c r="B177" s="56" t="s">
        <v>296</v>
      </c>
      <c r="C177" s="84" t="s">
        <v>297</v>
      </c>
      <c r="D177" s="49">
        <v>0</v>
      </c>
      <c r="E177" s="49">
        <v>0</v>
      </c>
      <c r="F177" s="48">
        <v>20000</v>
      </c>
      <c r="G177" s="49">
        <v>0</v>
      </c>
      <c r="H177" s="48">
        <v>20000</v>
      </c>
      <c r="I177" s="49">
        <v>0</v>
      </c>
      <c r="J177" s="57">
        <v>10000</v>
      </c>
      <c r="K177" s="49">
        <v>0</v>
      </c>
      <c r="L177" s="57">
        <f t="shared" si="26"/>
        <v>10000</v>
      </c>
    </row>
    <row r="178" spans="1:12" ht="13.5" customHeight="1">
      <c r="A178" s="51" t="s">
        <v>15</v>
      </c>
      <c r="B178" s="72">
        <v>44</v>
      </c>
      <c r="C178" s="53" t="s">
        <v>19</v>
      </c>
      <c r="D178" s="79">
        <f aca="true" t="shared" si="27" ref="D178:I178">SUM(D168:D177)</f>
        <v>51552</v>
      </c>
      <c r="E178" s="79">
        <f t="shared" si="27"/>
        <v>3396</v>
      </c>
      <c r="F178" s="79">
        <f t="shared" si="27"/>
        <v>51050</v>
      </c>
      <c r="G178" s="79">
        <f t="shared" si="27"/>
        <v>3678</v>
      </c>
      <c r="H178" s="79">
        <f t="shared" si="27"/>
        <v>51050</v>
      </c>
      <c r="I178" s="79">
        <f t="shared" si="27"/>
        <v>3678</v>
      </c>
      <c r="J178" s="79">
        <f>SUM(J168:J177)</f>
        <v>24051</v>
      </c>
      <c r="K178" s="79">
        <f>SUM(K168:K176)</f>
        <v>4244</v>
      </c>
      <c r="L178" s="79">
        <f>SUM(L168:L177)</f>
        <v>28295</v>
      </c>
    </row>
    <row r="179" spans="1:12" ht="13.5" customHeight="1">
      <c r="A179" s="51"/>
      <c r="B179" s="72"/>
      <c r="C179" s="53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ht="13.5" customHeight="1">
      <c r="A180" s="51"/>
      <c r="B180" s="72">
        <v>45</v>
      </c>
      <c r="C180" s="53" t="s">
        <v>32</v>
      </c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ht="13.5" customHeight="1">
      <c r="A181" s="51"/>
      <c r="B181" s="56" t="s">
        <v>117</v>
      </c>
      <c r="C181" s="53" t="s">
        <v>21</v>
      </c>
      <c r="D181" s="67">
        <v>0</v>
      </c>
      <c r="E181" s="55">
        <v>545</v>
      </c>
      <c r="F181" s="67">
        <v>0</v>
      </c>
      <c r="G181" s="55">
        <v>425</v>
      </c>
      <c r="H181" s="67">
        <v>0</v>
      </c>
      <c r="I181" s="55">
        <v>425</v>
      </c>
      <c r="J181" s="67">
        <v>0</v>
      </c>
      <c r="K181" s="55">
        <v>463</v>
      </c>
      <c r="L181" s="55">
        <f>SUM(J181:K181)</f>
        <v>463</v>
      </c>
    </row>
    <row r="182" spans="1:12" ht="13.5" customHeight="1">
      <c r="A182" s="51"/>
      <c r="B182" s="56" t="s">
        <v>118</v>
      </c>
      <c r="C182" s="53" t="s">
        <v>23</v>
      </c>
      <c r="D182" s="49">
        <v>0</v>
      </c>
      <c r="E182" s="47">
        <v>4</v>
      </c>
      <c r="F182" s="49">
        <v>0</v>
      </c>
      <c r="G182" s="47">
        <v>4</v>
      </c>
      <c r="H182" s="49">
        <v>0</v>
      </c>
      <c r="I182" s="47">
        <v>4</v>
      </c>
      <c r="J182" s="49">
        <v>0</v>
      </c>
      <c r="K182" s="47">
        <v>4</v>
      </c>
      <c r="L182" s="47">
        <f>SUM(J182:K182)</f>
        <v>4</v>
      </c>
    </row>
    <row r="183" spans="2:12" ht="13.5" customHeight="1">
      <c r="B183" s="56" t="s">
        <v>119</v>
      </c>
      <c r="C183" s="53" t="s">
        <v>25</v>
      </c>
      <c r="D183" s="49">
        <v>0</v>
      </c>
      <c r="E183" s="48">
        <v>4</v>
      </c>
      <c r="F183" s="49">
        <v>0</v>
      </c>
      <c r="G183" s="47">
        <v>4</v>
      </c>
      <c r="H183" s="49">
        <v>0</v>
      </c>
      <c r="I183" s="47">
        <v>4</v>
      </c>
      <c r="J183" s="49">
        <v>0</v>
      </c>
      <c r="K183" s="47">
        <v>5</v>
      </c>
      <c r="L183" s="47">
        <f>SUM(J183:K183)</f>
        <v>5</v>
      </c>
    </row>
    <row r="184" spans="1:12" ht="13.5" customHeight="1">
      <c r="A184" s="51" t="s">
        <v>15</v>
      </c>
      <c r="B184" s="72">
        <v>45</v>
      </c>
      <c r="C184" s="53" t="s">
        <v>32</v>
      </c>
      <c r="D184" s="80">
        <f aca="true" t="shared" si="28" ref="D184:L184">SUM(D181:D183)</f>
        <v>0</v>
      </c>
      <c r="E184" s="54">
        <f t="shared" si="28"/>
        <v>553</v>
      </c>
      <c r="F184" s="80">
        <f t="shared" si="28"/>
        <v>0</v>
      </c>
      <c r="G184" s="54">
        <f t="shared" si="28"/>
        <v>433</v>
      </c>
      <c r="H184" s="80">
        <f t="shared" si="28"/>
        <v>0</v>
      </c>
      <c r="I184" s="54">
        <f t="shared" si="28"/>
        <v>433</v>
      </c>
      <c r="J184" s="80">
        <f t="shared" si="28"/>
        <v>0</v>
      </c>
      <c r="K184" s="54">
        <f t="shared" si="28"/>
        <v>472</v>
      </c>
      <c r="L184" s="54">
        <f t="shared" si="28"/>
        <v>472</v>
      </c>
    </row>
    <row r="185" spans="3:12" ht="13.5" customHeight="1">
      <c r="C185" s="44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2:12" ht="13.5" customHeight="1">
      <c r="B186" s="6">
        <v>47</v>
      </c>
      <c r="C186" s="44" t="s">
        <v>41</v>
      </c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2:12" ht="13.5" customHeight="1">
      <c r="B187" s="46" t="s">
        <v>120</v>
      </c>
      <c r="C187" s="44" t="s">
        <v>21</v>
      </c>
      <c r="D187" s="49">
        <v>0</v>
      </c>
      <c r="E187" s="47">
        <v>496</v>
      </c>
      <c r="F187" s="49">
        <v>0</v>
      </c>
      <c r="G187" s="47">
        <v>490</v>
      </c>
      <c r="H187" s="49">
        <v>0</v>
      </c>
      <c r="I187" s="47">
        <v>490</v>
      </c>
      <c r="J187" s="49">
        <v>0</v>
      </c>
      <c r="K187" s="47">
        <v>572</v>
      </c>
      <c r="L187" s="47">
        <f>SUM(J187:K187)</f>
        <v>572</v>
      </c>
    </row>
    <row r="188" spans="2:12" ht="13.5" customHeight="1">
      <c r="B188" s="46" t="s">
        <v>121</v>
      </c>
      <c r="C188" s="44" t="s">
        <v>23</v>
      </c>
      <c r="D188" s="49">
        <v>0</v>
      </c>
      <c r="E188" s="47">
        <v>8</v>
      </c>
      <c r="F188" s="49">
        <v>0</v>
      </c>
      <c r="G188" s="47">
        <v>12</v>
      </c>
      <c r="H188" s="49">
        <v>0</v>
      </c>
      <c r="I188" s="47">
        <v>12</v>
      </c>
      <c r="J188" s="49">
        <v>0</v>
      </c>
      <c r="K188" s="47">
        <v>12</v>
      </c>
      <c r="L188" s="47">
        <f>SUM(J188:K188)</f>
        <v>12</v>
      </c>
    </row>
    <row r="189" spans="2:12" ht="13.5" customHeight="1">
      <c r="B189" s="56" t="s">
        <v>122</v>
      </c>
      <c r="C189" s="53" t="s">
        <v>25</v>
      </c>
      <c r="D189" s="49">
        <v>0</v>
      </c>
      <c r="E189" s="47">
        <v>13</v>
      </c>
      <c r="F189" s="49">
        <v>0</v>
      </c>
      <c r="G189" s="47">
        <v>12</v>
      </c>
      <c r="H189" s="49">
        <v>0</v>
      </c>
      <c r="I189" s="47">
        <v>12</v>
      </c>
      <c r="J189" s="49">
        <v>0</v>
      </c>
      <c r="K189" s="47">
        <v>15</v>
      </c>
      <c r="L189" s="47">
        <f>SUM(J189:K189)</f>
        <v>15</v>
      </c>
    </row>
    <row r="190" spans="1:12" ht="13.5" customHeight="1">
      <c r="A190" s="59" t="s">
        <v>15</v>
      </c>
      <c r="B190" s="78">
        <v>47</v>
      </c>
      <c r="C190" s="61" t="s">
        <v>41</v>
      </c>
      <c r="D190" s="80">
        <f aca="true" t="shared" si="29" ref="D190:L190">SUM(D187:D189)</f>
        <v>0</v>
      </c>
      <c r="E190" s="54">
        <f t="shared" si="29"/>
        <v>517</v>
      </c>
      <c r="F190" s="80">
        <f t="shared" si="29"/>
        <v>0</v>
      </c>
      <c r="G190" s="54">
        <f t="shared" si="29"/>
        <v>514</v>
      </c>
      <c r="H190" s="80">
        <f t="shared" si="29"/>
        <v>0</v>
      </c>
      <c r="I190" s="54">
        <f t="shared" si="29"/>
        <v>514</v>
      </c>
      <c r="J190" s="80">
        <f t="shared" si="29"/>
        <v>0</v>
      </c>
      <c r="K190" s="54">
        <f t="shared" si="29"/>
        <v>599</v>
      </c>
      <c r="L190" s="54">
        <f t="shared" si="29"/>
        <v>599</v>
      </c>
    </row>
    <row r="191" spans="3:12" ht="9.75" customHeight="1">
      <c r="C191" s="44"/>
      <c r="D191" s="49"/>
      <c r="E191" s="47"/>
      <c r="F191" s="49"/>
      <c r="G191" s="47"/>
      <c r="H191" s="48"/>
      <c r="I191" s="47"/>
      <c r="J191" s="47"/>
      <c r="K191" s="47"/>
      <c r="L191" s="47"/>
    </row>
    <row r="192" spans="2:12" ht="13.5" customHeight="1">
      <c r="B192" s="6">
        <v>48</v>
      </c>
      <c r="C192" s="44" t="s">
        <v>46</v>
      </c>
      <c r="D192" s="49"/>
      <c r="E192" s="47"/>
      <c r="F192" s="49"/>
      <c r="G192" s="47"/>
      <c r="H192" s="48"/>
      <c r="I192" s="47"/>
      <c r="J192" s="47"/>
      <c r="K192" s="47"/>
      <c r="L192" s="47"/>
    </row>
    <row r="193" spans="2:12" ht="13.5" customHeight="1">
      <c r="B193" s="46" t="s">
        <v>123</v>
      </c>
      <c r="C193" s="44" t="s">
        <v>21</v>
      </c>
      <c r="D193" s="49">
        <v>0</v>
      </c>
      <c r="E193" s="47">
        <v>970</v>
      </c>
      <c r="F193" s="49">
        <v>0</v>
      </c>
      <c r="G193" s="47">
        <v>1231</v>
      </c>
      <c r="H193" s="49">
        <v>0</v>
      </c>
      <c r="I193" s="47">
        <v>1231</v>
      </c>
      <c r="J193" s="49">
        <v>0</v>
      </c>
      <c r="K193" s="47">
        <v>1826</v>
      </c>
      <c r="L193" s="47">
        <f>SUM(J193:K193)</f>
        <v>1826</v>
      </c>
    </row>
    <row r="194" spans="2:12" ht="13.5" customHeight="1">
      <c r="B194" s="46" t="s">
        <v>124</v>
      </c>
      <c r="C194" s="44" t="s">
        <v>23</v>
      </c>
      <c r="D194" s="49">
        <v>0</v>
      </c>
      <c r="E194" s="47">
        <v>24</v>
      </c>
      <c r="F194" s="49">
        <v>0</v>
      </c>
      <c r="G194" s="47">
        <v>22</v>
      </c>
      <c r="H194" s="49">
        <v>0</v>
      </c>
      <c r="I194" s="47">
        <v>22</v>
      </c>
      <c r="J194" s="49">
        <v>0</v>
      </c>
      <c r="K194" s="47">
        <v>22</v>
      </c>
      <c r="L194" s="47">
        <f>SUM(J194:K194)</f>
        <v>22</v>
      </c>
    </row>
    <row r="195" spans="2:12" ht="13.5" customHeight="1">
      <c r="B195" s="56" t="s">
        <v>125</v>
      </c>
      <c r="C195" s="53" t="s">
        <v>25</v>
      </c>
      <c r="D195" s="49">
        <v>0</v>
      </c>
      <c r="E195" s="47">
        <v>24</v>
      </c>
      <c r="F195" s="49">
        <v>0</v>
      </c>
      <c r="G195" s="47">
        <v>22</v>
      </c>
      <c r="H195" s="49">
        <v>0</v>
      </c>
      <c r="I195" s="47">
        <v>22</v>
      </c>
      <c r="J195" s="49">
        <v>0</v>
      </c>
      <c r="K195" s="47">
        <v>25</v>
      </c>
      <c r="L195" s="47">
        <f>SUM(J195:K195)</f>
        <v>25</v>
      </c>
    </row>
    <row r="196" spans="1:12" ht="13.5" customHeight="1">
      <c r="A196" s="5" t="s">
        <v>15</v>
      </c>
      <c r="B196" s="6">
        <v>48</v>
      </c>
      <c r="C196" s="44" t="s">
        <v>46</v>
      </c>
      <c r="D196" s="80">
        <f aca="true" t="shared" si="30" ref="D196:L196">SUM(D193:D195)</f>
        <v>0</v>
      </c>
      <c r="E196" s="54">
        <f t="shared" si="30"/>
        <v>1018</v>
      </c>
      <c r="F196" s="80">
        <f t="shared" si="30"/>
        <v>0</v>
      </c>
      <c r="G196" s="54">
        <f t="shared" si="30"/>
        <v>1275</v>
      </c>
      <c r="H196" s="80">
        <f t="shared" si="30"/>
        <v>0</v>
      </c>
      <c r="I196" s="54">
        <f t="shared" si="30"/>
        <v>1275</v>
      </c>
      <c r="J196" s="80">
        <f t="shared" si="30"/>
        <v>0</v>
      </c>
      <c r="K196" s="54">
        <f t="shared" si="30"/>
        <v>1873</v>
      </c>
      <c r="L196" s="54">
        <f t="shared" si="30"/>
        <v>1873</v>
      </c>
    </row>
    <row r="197" spans="1:12" ht="13.5" customHeight="1">
      <c r="A197" s="51" t="s">
        <v>15</v>
      </c>
      <c r="B197" s="72">
        <v>68</v>
      </c>
      <c r="C197" s="53" t="s">
        <v>111</v>
      </c>
      <c r="D197" s="79">
        <f aca="true" t="shared" si="31" ref="D197:L197">D196+D190+D184+D178</f>
        <v>51552</v>
      </c>
      <c r="E197" s="79">
        <f t="shared" si="31"/>
        <v>5484</v>
      </c>
      <c r="F197" s="79">
        <f t="shared" si="31"/>
        <v>51050</v>
      </c>
      <c r="G197" s="79">
        <f t="shared" si="31"/>
        <v>5900</v>
      </c>
      <c r="H197" s="79">
        <f t="shared" si="31"/>
        <v>51050</v>
      </c>
      <c r="I197" s="79">
        <f t="shared" si="31"/>
        <v>5900</v>
      </c>
      <c r="J197" s="79">
        <f t="shared" si="31"/>
        <v>24051</v>
      </c>
      <c r="K197" s="79">
        <f t="shared" si="31"/>
        <v>7188</v>
      </c>
      <c r="L197" s="79">
        <f t="shared" si="31"/>
        <v>31239</v>
      </c>
    </row>
    <row r="198" spans="1:12" ht="13.5" customHeight="1">
      <c r="A198" s="51" t="s">
        <v>15</v>
      </c>
      <c r="B198" s="85">
        <v>0.103</v>
      </c>
      <c r="C198" s="71" t="s">
        <v>110</v>
      </c>
      <c r="D198" s="79">
        <f aca="true" t="shared" si="32" ref="D198:L198">D197</f>
        <v>51552</v>
      </c>
      <c r="E198" s="79">
        <f t="shared" si="32"/>
        <v>5484</v>
      </c>
      <c r="F198" s="79">
        <f t="shared" si="32"/>
        <v>51050</v>
      </c>
      <c r="G198" s="79">
        <f t="shared" si="32"/>
        <v>5900</v>
      </c>
      <c r="H198" s="79">
        <f t="shared" si="32"/>
        <v>51050</v>
      </c>
      <c r="I198" s="79">
        <f t="shared" si="32"/>
        <v>5900</v>
      </c>
      <c r="J198" s="79">
        <f t="shared" si="32"/>
        <v>24051</v>
      </c>
      <c r="K198" s="79">
        <f t="shared" si="32"/>
        <v>7188</v>
      </c>
      <c r="L198" s="79">
        <f t="shared" si="32"/>
        <v>31239</v>
      </c>
    </row>
    <row r="199" spans="1:12" ht="9.75" customHeight="1">
      <c r="A199" s="51"/>
      <c r="B199" s="86"/>
      <c r="C199" s="71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2:12" ht="13.5" customHeight="1">
      <c r="B200" s="85">
        <v>0.104</v>
      </c>
      <c r="C200" s="38" t="s">
        <v>126</v>
      </c>
      <c r="D200" s="47"/>
      <c r="E200" s="47"/>
      <c r="F200" s="47"/>
      <c r="G200" s="47"/>
      <c r="H200" s="47"/>
      <c r="I200" s="47"/>
      <c r="J200" s="47"/>
      <c r="K200" s="47"/>
      <c r="L200" s="47"/>
    </row>
    <row r="201" spans="2:12" ht="13.5" customHeight="1">
      <c r="B201" s="6">
        <v>69</v>
      </c>
      <c r="C201" s="44" t="s">
        <v>127</v>
      </c>
      <c r="D201" s="47"/>
      <c r="E201" s="47"/>
      <c r="F201" s="47"/>
      <c r="G201" s="47"/>
      <c r="H201" s="47"/>
      <c r="I201" s="47"/>
      <c r="J201" s="47"/>
      <c r="K201" s="47"/>
      <c r="L201" s="47"/>
    </row>
    <row r="202" spans="1:12" ht="13.5" customHeight="1">
      <c r="A202" s="51"/>
      <c r="B202" s="72">
        <v>45</v>
      </c>
      <c r="C202" s="53" t="s">
        <v>32</v>
      </c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ht="13.5" customHeight="1">
      <c r="A203" s="51"/>
      <c r="B203" s="56" t="s">
        <v>128</v>
      </c>
      <c r="C203" s="53" t="s">
        <v>23</v>
      </c>
      <c r="D203" s="67">
        <v>0</v>
      </c>
      <c r="E203" s="55">
        <v>8</v>
      </c>
      <c r="F203" s="67">
        <v>0</v>
      </c>
      <c r="G203" s="55">
        <v>7</v>
      </c>
      <c r="H203" s="67">
        <v>0</v>
      </c>
      <c r="I203" s="55">
        <v>7</v>
      </c>
      <c r="J203" s="67">
        <v>0</v>
      </c>
      <c r="K203" s="55">
        <v>7</v>
      </c>
      <c r="L203" s="55">
        <f>SUM(J203:K203)</f>
        <v>7</v>
      </c>
    </row>
    <row r="204" spans="1:12" ht="13.5" customHeight="1">
      <c r="A204" s="51" t="s">
        <v>15</v>
      </c>
      <c r="B204" s="72">
        <v>45</v>
      </c>
      <c r="C204" s="53" t="s">
        <v>32</v>
      </c>
      <c r="D204" s="80">
        <f aca="true" t="shared" si="33" ref="D204:I204">SUM(D203:D203)</f>
        <v>0</v>
      </c>
      <c r="E204" s="54">
        <f t="shared" si="33"/>
        <v>8</v>
      </c>
      <c r="F204" s="80">
        <f t="shared" si="33"/>
        <v>0</v>
      </c>
      <c r="G204" s="54">
        <f t="shared" si="33"/>
        <v>7</v>
      </c>
      <c r="H204" s="80">
        <f t="shared" si="33"/>
        <v>0</v>
      </c>
      <c r="I204" s="54">
        <f t="shared" si="33"/>
        <v>7</v>
      </c>
      <c r="J204" s="80">
        <f>SUM(J203:J203)</f>
        <v>0</v>
      </c>
      <c r="K204" s="54">
        <f>SUM(K203:K203)</f>
        <v>7</v>
      </c>
      <c r="L204" s="54">
        <f>SUM(L203:L203)</f>
        <v>7</v>
      </c>
    </row>
    <row r="205" spans="1:12" ht="9.75" customHeight="1">
      <c r="A205" s="51"/>
      <c r="B205" s="56"/>
      <c r="C205" s="53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ht="13.5" customHeight="1">
      <c r="A206" s="51"/>
      <c r="B206" s="72">
        <v>46</v>
      </c>
      <c r="C206" s="53" t="s">
        <v>37</v>
      </c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ht="13.5" customHeight="1">
      <c r="A207" s="51"/>
      <c r="B207" s="56" t="s">
        <v>129</v>
      </c>
      <c r="C207" s="53" t="s">
        <v>21</v>
      </c>
      <c r="D207" s="67">
        <v>0</v>
      </c>
      <c r="E207" s="55">
        <v>514</v>
      </c>
      <c r="F207" s="67">
        <v>0</v>
      </c>
      <c r="G207" s="55">
        <v>1187</v>
      </c>
      <c r="H207" s="67">
        <v>0</v>
      </c>
      <c r="I207" s="55">
        <v>1187</v>
      </c>
      <c r="J207" s="67">
        <v>0</v>
      </c>
      <c r="K207" s="55">
        <v>1356</v>
      </c>
      <c r="L207" s="55">
        <f>SUM(J207:K207)</f>
        <v>1356</v>
      </c>
    </row>
    <row r="208" spans="1:12" ht="13.5" customHeight="1">
      <c r="A208" s="51"/>
      <c r="B208" s="56" t="s">
        <v>130</v>
      </c>
      <c r="C208" s="53" t="s">
        <v>23</v>
      </c>
      <c r="D208" s="49">
        <v>0</v>
      </c>
      <c r="E208" s="47">
        <v>26</v>
      </c>
      <c r="F208" s="49">
        <v>0</v>
      </c>
      <c r="G208" s="55">
        <v>22</v>
      </c>
      <c r="H208" s="49">
        <v>0</v>
      </c>
      <c r="I208" s="55">
        <v>22</v>
      </c>
      <c r="J208" s="49">
        <v>0</v>
      </c>
      <c r="K208" s="55">
        <v>22</v>
      </c>
      <c r="L208" s="47">
        <f>SUM(J208:K208)</f>
        <v>22</v>
      </c>
    </row>
    <row r="209" spans="1:12" ht="13.5" customHeight="1">
      <c r="A209" s="51" t="s">
        <v>15</v>
      </c>
      <c r="B209" s="72">
        <v>46</v>
      </c>
      <c r="C209" s="53" t="s">
        <v>37</v>
      </c>
      <c r="D209" s="80">
        <f aca="true" t="shared" si="34" ref="D209:L209">SUM(D207:D208)</f>
        <v>0</v>
      </c>
      <c r="E209" s="54">
        <f t="shared" si="34"/>
        <v>540</v>
      </c>
      <c r="F209" s="80">
        <f t="shared" si="34"/>
        <v>0</v>
      </c>
      <c r="G209" s="54">
        <f t="shared" si="34"/>
        <v>1209</v>
      </c>
      <c r="H209" s="80">
        <f t="shared" si="34"/>
        <v>0</v>
      </c>
      <c r="I209" s="54">
        <f t="shared" si="34"/>
        <v>1209</v>
      </c>
      <c r="J209" s="80">
        <f t="shared" si="34"/>
        <v>0</v>
      </c>
      <c r="K209" s="54">
        <f t="shared" si="34"/>
        <v>1378</v>
      </c>
      <c r="L209" s="54">
        <f t="shared" si="34"/>
        <v>1378</v>
      </c>
    </row>
    <row r="210" spans="2:12" ht="9.75" customHeight="1">
      <c r="B210" s="46"/>
      <c r="C210" s="44"/>
      <c r="D210" s="47"/>
      <c r="E210" s="55"/>
      <c r="F210" s="47"/>
      <c r="G210" s="47"/>
      <c r="H210" s="47"/>
      <c r="I210" s="47"/>
      <c r="J210" s="48"/>
      <c r="K210" s="47"/>
      <c r="L210" s="47"/>
    </row>
    <row r="211" spans="2:12" ht="13.5" customHeight="1">
      <c r="B211" s="6">
        <v>47</v>
      </c>
      <c r="C211" s="44" t="s">
        <v>41</v>
      </c>
      <c r="D211" s="47"/>
      <c r="E211" s="47"/>
      <c r="F211" s="47"/>
      <c r="G211" s="47"/>
      <c r="H211" s="47"/>
      <c r="I211" s="47"/>
      <c r="J211" s="48"/>
      <c r="K211" s="47"/>
      <c r="L211" s="47"/>
    </row>
    <row r="212" spans="1:12" ht="13.5" customHeight="1">
      <c r="A212" s="51"/>
      <c r="B212" s="56" t="s">
        <v>131</v>
      </c>
      <c r="C212" s="53" t="s">
        <v>21</v>
      </c>
      <c r="D212" s="67">
        <v>0</v>
      </c>
      <c r="E212" s="55">
        <v>1121</v>
      </c>
      <c r="F212" s="67">
        <v>0</v>
      </c>
      <c r="G212" s="55">
        <v>1630</v>
      </c>
      <c r="H212" s="67">
        <v>0</v>
      </c>
      <c r="I212" s="55">
        <v>1630</v>
      </c>
      <c r="J212" s="67">
        <v>0</v>
      </c>
      <c r="K212" s="55">
        <v>2113</v>
      </c>
      <c r="L212" s="55">
        <f>SUM(J212:K212)</f>
        <v>2113</v>
      </c>
    </row>
    <row r="213" spans="1:12" ht="13.5" customHeight="1">
      <c r="A213" s="51"/>
      <c r="B213" s="56" t="s">
        <v>132</v>
      </c>
      <c r="C213" s="53" t="s">
        <v>23</v>
      </c>
      <c r="D213" s="63">
        <v>0</v>
      </c>
      <c r="E213" s="62">
        <v>15</v>
      </c>
      <c r="F213" s="63">
        <v>0</v>
      </c>
      <c r="G213" s="62">
        <v>14</v>
      </c>
      <c r="H213" s="63">
        <v>0</v>
      </c>
      <c r="I213" s="62">
        <v>14</v>
      </c>
      <c r="J213" s="63">
        <v>0</v>
      </c>
      <c r="K213" s="62">
        <v>14</v>
      </c>
      <c r="L213" s="62">
        <f>SUM(J213:K213)</f>
        <v>14</v>
      </c>
    </row>
    <row r="214" spans="1:12" ht="13.5" customHeight="1">
      <c r="A214" s="51" t="s">
        <v>15</v>
      </c>
      <c r="B214" s="72">
        <v>47</v>
      </c>
      <c r="C214" s="53" t="s">
        <v>41</v>
      </c>
      <c r="D214" s="63">
        <f aca="true" t="shared" si="35" ref="D214:L214">SUM(D212:D213)</f>
        <v>0</v>
      </c>
      <c r="E214" s="77">
        <f t="shared" si="35"/>
        <v>1136</v>
      </c>
      <c r="F214" s="63">
        <f t="shared" si="35"/>
        <v>0</v>
      </c>
      <c r="G214" s="77">
        <f t="shared" si="35"/>
        <v>1644</v>
      </c>
      <c r="H214" s="63">
        <f t="shared" si="35"/>
        <v>0</v>
      </c>
      <c r="I214" s="77">
        <f t="shared" si="35"/>
        <v>1644</v>
      </c>
      <c r="J214" s="63">
        <f t="shared" si="35"/>
        <v>0</v>
      </c>
      <c r="K214" s="77">
        <f t="shared" si="35"/>
        <v>2127</v>
      </c>
      <c r="L214" s="77">
        <f t="shared" si="35"/>
        <v>2127</v>
      </c>
    </row>
    <row r="215" spans="1:12" ht="13.5" customHeight="1">
      <c r="A215" s="5" t="s">
        <v>15</v>
      </c>
      <c r="B215" s="6">
        <v>69</v>
      </c>
      <c r="C215" s="44" t="s">
        <v>127</v>
      </c>
      <c r="D215" s="80">
        <f aca="true" t="shared" si="36" ref="D215:I215">D214+D209+D204</f>
        <v>0</v>
      </c>
      <c r="E215" s="54">
        <f t="shared" si="36"/>
        <v>1684</v>
      </c>
      <c r="F215" s="80">
        <f t="shared" si="36"/>
        <v>0</v>
      </c>
      <c r="G215" s="54">
        <f t="shared" si="36"/>
        <v>2860</v>
      </c>
      <c r="H215" s="80">
        <f t="shared" si="36"/>
        <v>0</v>
      </c>
      <c r="I215" s="54">
        <f t="shared" si="36"/>
        <v>2860</v>
      </c>
      <c r="J215" s="80">
        <f>J214+J209+J204</f>
        <v>0</v>
      </c>
      <c r="K215" s="54">
        <f>K214+K209+K204</f>
        <v>3512</v>
      </c>
      <c r="L215" s="54">
        <f>L214+L209+L204</f>
        <v>3512</v>
      </c>
    </row>
    <row r="216" spans="1:12" ht="13.5" customHeight="1">
      <c r="A216" s="5" t="s">
        <v>15</v>
      </c>
      <c r="B216" s="85">
        <v>0.104</v>
      </c>
      <c r="C216" s="38" t="s">
        <v>126</v>
      </c>
      <c r="D216" s="80">
        <f aca="true" t="shared" si="37" ref="D216:L216">D215</f>
        <v>0</v>
      </c>
      <c r="E216" s="54">
        <f t="shared" si="37"/>
        <v>1684</v>
      </c>
      <c r="F216" s="80">
        <f t="shared" si="37"/>
        <v>0</v>
      </c>
      <c r="G216" s="54">
        <f t="shared" si="37"/>
        <v>2860</v>
      </c>
      <c r="H216" s="80">
        <f t="shared" si="37"/>
        <v>0</v>
      </c>
      <c r="I216" s="54">
        <f t="shared" si="37"/>
        <v>2860</v>
      </c>
      <c r="J216" s="80">
        <f t="shared" si="37"/>
        <v>0</v>
      </c>
      <c r="K216" s="54">
        <f t="shared" si="37"/>
        <v>3512</v>
      </c>
      <c r="L216" s="54">
        <f t="shared" si="37"/>
        <v>3512</v>
      </c>
    </row>
    <row r="217" spans="2:12" ht="13.5" customHeight="1">
      <c r="B217" s="40"/>
      <c r="C217" s="38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2:12" ht="13.5" customHeight="1">
      <c r="B218" s="85">
        <v>0.105</v>
      </c>
      <c r="C218" s="38" t="s">
        <v>150</v>
      </c>
      <c r="D218" s="47"/>
      <c r="E218" s="47"/>
      <c r="F218" s="47"/>
      <c r="G218" s="47"/>
      <c r="H218" s="47"/>
      <c r="I218" s="47"/>
      <c r="J218" s="47"/>
      <c r="K218" s="47"/>
      <c r="L218" s="47"/>
    </row>
    <row r="219" spans="2:12" ht="13.5" customHeight="1">
      <c r="B219" s="6">
        <v>70</v>
      </c>
      <c r="C219" s="44" t="s">
        <v>133</v>
      </c>
      <c r="D219" s="47"/>
      <c r="E219" s="47"/>
      <c r="F219" s="47"/>
      <c r="G219" s="47"/>
      <c r="H219" s="47"/>
      <c r="I219" s="47"/>
      <c r="J219" s="47"/>
      <c r="K219" s="47"/>
      <c r="L219" s="47"/>
    </row>
    <row r="220" spans="2:12" ht="13.5" customHeight="1">
      <c r="B220" s="6">
        <v>44</v>
      </c>
      <c r="C220" s="44" t="s">
        <v>19</v>
      </c>
      <c r="D220" s="47"/>
      <c r="E220" s="47"/>
      <c r="F220" s="47"/>
      <c r="G220" s="47"/>
      <c r="H220" s="47"/>
      <c r="I220" s="47"/>
      <c r="J220" s="47"/>
      <c r="K220" s="47"/>
      <c r="L220" s="47"/>
    </row>
    <row r="221" spans="1:12" ht="13.5" customHeight="1">
      <c r="A221" s="51"/>
      <c r="B221" s="56" t="s">
        <v>134</v>
      </c>
      <c r="C221" s="53" t="s">
        <v>21</v>
      </c>
      <c r="D221" s="49">
        <v>0</v>
      </c>
      <c r="E221" s="55">
        <v>2155</v>
      </c>
      <c r="F221" s="67">
        <v>0</v>
      </c>
      <c r="G221" s="55">
        <v>1582</v>
      </c>
      <c r="H221" s="67">
        <v>0</v>
      </c>
      <c r="I221" s="55">
        <v>1582</v>
      </c>
      <c r="J221" s="67">
        <v>0</v>
      </c>
      <c r="K221" s="55">
        <v>1255</v>
      </c>
      <c r="L221" s="55">
        <f aca="true" t="shared" si="38" ref="L221:L227">SUM(J221:K221)</f>
        <v>1255</v>
      </c>
    </row>
    <row r="222" spans="1:12" ht="13.5" customHeight="1">
      <c r="A222" s="51"/>
      <c r="B222" s="56" t="s">
        <v>135</v>
      </c>
      <c r="C222" s="53" t="s">
        <v>23</v>
      </c>
      <c r="D222" s="49">
        <v>0</v>
      </c>
      <c r="E222" s="55">
        <v>19</v>
      </c>
      <c r="F222" s="67">
        <v>0</v>
      </c>
      <c r="G222" s="55">
        <v>18</v>
      </c>
      <c r="H222" s="67">
        <v>0</v>
      </c>
      <c r="I222" s="55">
        <v>18</v>
      </c>
      <c r="J222" s="67">
        <v>0</v>
      </c>
      <c r="K222" s="55">
        <v>18</v>
      </c>
      <c r="L222" s="55">
        <f t="shared" si="38"/>
        <v>18</v>
      </c>
    </row>
    <row r="223" spans="1:12" ht="13.5" customHeight="1">
      <c r="A223" s="51"/>
      <c r="B223" s="56" t="s">
        <v>136</v>
      </c>
      <c r="C223" s="53" t="s">
        <v>108</v>
      </c>
      <c r="D223" s="55">
        <v>3000</v>
      </c>
      <c r="E223" s="49">
        <v>0</v>
      </c>
      <c r="F223" s="67">
        <v>0</v>
      </c>
      <c r="G223" s="67">
        <v>0</v>
      </c>
      <c r="H223" s="67">
        <v>0</v>
      </c>
      <c r="I223" s="67">
        <v>0</v>
      </c>
      <c r="J223" s="57">
        <v>1</v>
      </c>
      <c r="K223" s="67">
        <v>0</v>
      </c>
      <c r="L223" s="57">
        <f t="shared" si="38"/>
        <v>1</v>
      </c>
    </row>
    <row r="224" spans="1:12" ht="13.5" customHeight="1">
      <c r="A224" s="59"/>
      <c r="B224" s="60" t="s">
        <v>137</v>
      </c>
      <c r="C224" s="61" t="s">
        <v>138</v>
      </c>
      <c r="D224" s="63">
        <v>0</v>
      </c>
      <c r="E224" s="62">
        <v>40</v>
      </c>
      <c r="F224" s="63">
        <v>0</v>
      </c>
      <c r="G224" s="62">
        <v>41</v>
      </c>
      <c r="H224" s="63">
        <v>0</v>
      </c>
      <c r="I224" s="62">
        <v>41</v>
      </c>
      <c r="J224" s="63">
        <v>0</v>
      </c>
      <c r="K224" s="62">
        <v>41</v>
      </c>
      <c r="L224" s="62">
        <f t="shared" si="38"/>
        <v>41</v>
      </c>
    </row>
    <row r="225" spans="1:12" ht="13.5" customHeight="1">
      <c r="A225" s="64"/>
      <c r="B225" s="73" t="s">
        <v>139</v>
      </c>
      <c r="C225" s="66" t="s">
        <v>140</v>
      </c>
      <c r="D225" s="74">
        <v>50</v>
      </c>
      <c r="E225" s="75">
        <v>0</v>
      </c>
      <c r="F225" s="75">
        <v>0</v>
      </c>
      <c r="G225" s="74">
        <v>41</v>
      </c>
      <c r="H225" s="75">
        <v>0</v>
      </c>
      <c r="I225" s="74">
        <v>41</v>
      </c>
      <c r="J225" s="75">
        <v>0</v>
      </c>
      <c r="K225" s="74">
        <v>41</v>
      </c>
      <c r="L225" s="74">
        <f t="shared" si="38"/>
        <v>41</v>
      </c>
    </row>
    <row r="226" spans="2:12" ht="13.5" customHeight="1">
      <c r="B226" s="46" t="s">
        <v>141</v>
      </c>
      <c r="C226" s="53" t="s">
        <v>142</v>
      </c>
      <c r="D226" s="55">
        <v>50</v>
      </c>
      <c r="E226" s="49">
        <v>0</v>
      </c>
      <c r="F226" s="67">
        <v>0</v>
      </c>
      <c r="G226" s="67">
        <v>0</v>
      </c>
      <c r="H226" s="67">
        <v>0</v>
      </c>
      <c r="I226" s="67">
        <v>0</v>
      </c>
      <c r="J226" s="67">
        <v>0</v>
      </c>
      <c r="K226" s="67">
        <v>0</v>
      </c>
      <c r="L226" s="67">
        <f t="shared" si="38"/>
        <v>0</v>
      </c>
    </row>
    <row r="227" spans="2:12" ht="13.5" customHeight="1">
      <c r="B227" s="46" t="s">
        <v>328</v>
      </c>
      <c r="C227" s="53" t="s">
        <v>322</v>
      </c>
      <c r="D227" s="67">
        <v>0</v>
      </c>
      <c r="E227" s="49">
        <v>0</v>
      </c>
      <c r="F227" s="67">
        <v>0</v>
      </c>
      <c r="G227" s="67">
        <v>0</v>
      </c>
      <c r="H227" s="67">
        <v>0</v>
      </c>
      <c r="I227" s="67">
        <v>0</v>
      </c>
      <c r="J227" s="57">
        <v>5000</v>
      </c>
      <c r="K227" s="67">
        <v>0</v>
      </c>
      <c r="L227" s="57">
        <f t="shared" si="38"/>
        <v>5000</v>
      </c>
    </row>
    <row r="228" spans="1:12" ht="13.5" customHeight="1">
      <c r="A228" s="51" t="s">
        <v>15</v>
      </c>
      <c r="B228" s="72">
        <v>44</v>
      </c>
      <c r="C228" s="53" t="s">
        <v>19</v>
      </c>
      <c r="D228" s="54">
        <f aca="true" t="shared" si="39" ref="D228:K228">SUM(D221:D226)</f>
        <v>3100</v>
      </c>
      <c r="E228" s="54">
        <f t="shared" si="39"/>
        <v>2214</v>
      </c>
      <c r="F228" s="80">
        <f t="shared" si="39"/>
        <v>0</v>
      </c>
      <c r="G228" s="54">
        <f t="shared" si="39"/>
        <v>1682</v>
      </c>
      <c r="H228" s="80">
        <f t="shared" si="39"/>
        <v>0</v>
      </c>
      <c r="I228" s="54">
        <f t="shared" si="39"/>
        <v>1682</v>
      </c>
      <c r="J228" s="54">
        <f>SUM(J221:J227)</f>
        <v>5001</v>
      </c>
      <c r="K228" s="54">
        <f t="shared" si="39"/>
        <v>1355</v>
      </c>
      <c r="L228" s="54">
        <f>SUM(L221:L227)</f>
        <v>6356</v>
      </c>
    </row>
    <row r="229" spans="3:12" ht="13.5" customHeight="1">
      <c r="C229" s="44"/>
      <c r="D229" s="47"/>
      <c r="E229" s="47"/>
      <c r="F229" s="47"/>
      <c r="G229" s="47"/>
      <c r="H229" s="47"/>
      <c r="I229" s="47"/>
      <c r="J229" s="47"/>
      <c r="K229" s="47"/>
      <c r="L229" s="47"/>
    </row>
    <row r="230" spans="2:12" ht="13.5" customHeight="1">
      <c r="B230" s="6">
        <v>45</v>
      </c>
      <c r="C230" s="44" t="s">
        <v>32</v>
      </c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3.5" customHeight="1">
      <c r="A231" s="51"/>
      <c r="B231" s="56" t="s">
        <v>143</v>
      </c>
      <c r="C231" s="53" t="s">
        <v>21</v>
      </c>
      <c r="D231" s="67">
        <v>0</v>
      </c>
      <c r="E231" s="55">
        <v>3008</v>
      </c>
      <c r="F231" s="67">
        <v>0</v>
      </c>
      <c r="G231" s="47">
        <v>989</v>
      </c>
      <c r="H231" s="67">
        <v>0</v>
      </c>
      <c r="I231" s="47">
        <v>989</v>
      </c>
      <c r="J231" s="67">
        <v>0</v>
      </c>
      <c r="K231" s="47">
        <v>1078</v>
      </c>
      <c r="L231" s="47">
        <f>SUM(J231:K231)</f>
        <v>1078</v>
      </c>
    </row>
    <row r="232" spans="1:12" ht="13.5" customHeight="1">
      <c r="A232" s="51"/>
      <c r="B232" s="56" t="s">
        <v>144</v>
      </c>
      <c r="C232" s="53" t="s">
        <v>23</v>
      </c>
      <c r="D232" s="63">
        <v>0</v>
      </c>
      <c r="E232" s="62">
        <v>16</v>
      </c>
      <c r="F232" s="63">
        <v>0</v>
      </c>
      <c r="G232" s="62">
        <v>14</v>
      </c>
      <c r="H232" s="63">
        <v>0</v>
      </c>
      <c r="I232" s="62">
        <v>14</v>
      </c>
      <c r="J232" s="63">
        <v>0</v>
      </c>
      <c r="K232" s="62">
        <v>14</v>
      </c>
      <c r="L232" s="62">
        <f>SUM(J232:K232)</f>
        <v>14</v>
      </c>
    </row>
    <row r="233" spans="1:12" ht="13.5" customHeight="1">
      <c r="A233" s="51" t="s">
        <v>15</v>
      </c>
      <c r="B233" s="72">
        <v>45</v>
      </c>
      <c r="C233" s="53" t="s">
        <v>32</v>
      </c>
      <c r="D233" s="63">
        <f aca="true" t="shared" si="40" ref="D233:L233">SUM(D231:D232)</f>
        <v>0</v>
      </c>
      <c r="E233" s="77">
        <f t="shared" si="40"/>
        <v>3024</v>
      </c>
      <c r="F233" s="63">
        <f t="shared" si="40"/>
        <v>0</v>
      </c>
      <c r="G233" s="77">
        <f t="shared" si="40"/>
        <v>1003</v>
      </c>
      <c r="H233" s="63">
        <f t="shared" si="40"/>
        <v>0</v>
      </c>
      <c r="I233" s="77">
        <f t="shared" si="40"/>
        <v>1003</v>
      </c>
      <c r="J233" s="63">
        <f t="shared" si="40"/>
        <v>0</v>
      </c>
      <c r="K233" s="77">
        <f t="shared" si="40"/>
        <v>1092</v>
      </c>
      <c r="L233" s="77">
        <f t="shared" si="40"/>
        <v>1092</v>
      </c>
    </row>
    <row r="234" spans="1:12" ht="13.5" customHeight="1">
      <c r="A234" s="51"/>
      <c r="B234" s="72"/>
      <c r="C234" s="53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ht="13.5" customHeight="1">
      <c r="A235" s="51"/>
      <c r="B235" s="72">
        <v>46</v>
      </c>
      <c r="C235" s="53" t="s">
        <v>37</v>
      </c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ht="13.5" customHeight="1">
      <c r="A236" s="51"/>
      <c r="B236" s="56" t="s">
        <v>145</v>
      </c>
      <c r="C236" s="53" t="s">
        <v>21</v>
      </c>
      <c r="D236" s="67">
        <v>0</v>
      </c>
      <c r="E236" s="55">
        <v>1768</v>
      </c>
      <c r="F236" s="67">
        <v>0</v>
      </c>
      <c r="G236" s="55">
        <v>1335</v>
      </c>
      <c r="H236" s="67">
        <v>0</v>
      </c>
      <c r="I236" s="55">
        <v>1335</v>
      </c>
      <c r="J236" s="67">
        <v>0</v>
      </c>
      <c r="K236" s="55">
        <v>1492</v>
      </c>
      <c r="L236" s="55">
        <f>SUM(J236:K236)</f>
        <v>1492</v>
      </c>
    </row>
    <row r="237" spans="2:12" ht="13.5" customHeight="1">
      <c r="B237" s="46" t="s">
        <v>146</v>
      </c>
      <c r="C237" s="44" t="s">
        <v>23</v>
      </c>
      <c r="D237" s="67">
        <v>0</v>
      </c>
      <c r="E237" s="55">
        <v>4</v>
      </c>
      <c r="F237" s="67">
        <v>0</v>
      </c>
      <c r="G237" s="47">
        <v>4</v>
      </c>
      <c r="H237" s="67">
        <v>0</v>
      </c>
      <c r="I237" s="47">
        <v>4</v>
      </c>
      <c r="J237" s="67">
        <v>0</v>
      </c>
      <c r="K237" s="47">
        <v>4</v>
      </c>
      <c r="L237" s="47">
        <f>SUM(J237:K237)</f>
        <v>4</v>
      </c>
    </row>
    <row r="238" spans="1:12" ht="13.5" customHeight="1">
      <c r="A238" s="51" t="s">
        <v>15</v>
      </c>
      <c r="B238" s="72">
        <v>46</v>
      </c>
      <c r="C238" s="53" t="s">
        <v>37</v>
      </c>
      <c r="D238" s="80">
        <f aca="true" t="shared" si="41" ref="D238:L238">SUM(D236:D237)</f>
        <v>0</v>
      </c>
      <c r="E238" s="54">
        <f t="shared" si="41"/>
        <v>1772</v>
      </c>
      <c r="F238" s="80">
        <f t="shared" si="41"/>
        <v>0</v>
      </c>
      <c r="G238" s="54">
        <f t="shared" si="41"/>
        <v>1339</v>
      </c>
      <c r="H238" s="80">
        <f t="shared" si="41"/>
        <v>0</v>
      </c>
      <c r="I238" s="54">
        <f t="shared" si="41"/>
        <v>1339</v>
      </c>
      <c r="J238" s="80">
        <f t="shared" si="41"/>
        <v>0</v>
      </c>
      <c r="K238" s="54">
        <f t="shared" si="41"/>
        <v>1496</v>
      </c>
      <c r="L238" s="54">
        <f t="shared" si="41"/>
        <v>1496</v>
      </c>
    </row>
    <row r="239" spans="1:12" ht="13.5" customHeight="1">
      <c r="A239" s="51"/>
      <c r="B239" s="72"/>
      <c r="C239" s="53"/>
      <c r="D239" s="47"/>
      <c r="E239" s="47"/>
      <c r="F239" s="47"/>
      <c r="G239" s="47"/>
      <c r="H239" s="47"/>
      <c r="I239" s="47"/>
      <c r="J239" s="47"/>
      <c r="K239" s="47"/>
      <c r="L239" s="47"/>
    </row>
    <row r="240" spans="1:12" ht="13.5" customHeight="1">
      <c r="A240" s="51"/>
      <c r="B240" s="72">
        <v>48</v>
      </c>
      <c r="C240" s="53" t="s">
        <v>46</v>
      </c>
      <c r="D240" s="47"/>
      <c r="E240" s="47"/>
      <c r="F240" s="47"/>
      <c r="G240" s="47"/>
      <c r="H240" s="47"/>
      <c r="I240" s="47"/>
      <c r="J240" s="47"/>
      <c r="K240" s="47"/>
      <c r="L240" s="47"/>
    </row>
    <row r="241" spans="2:12" ht="13.5" customHeight="1">
      <c r="B241" s="46" t="s">
        <v>147</v>
      </c>
      <c r="C241" s="44" t="s">
        <v>21</v>
      </c>
      <c r="D241" s="67">
        <v>0</v>
      </c>
      <c r="E241" s="55">
        <v>1486</v>
      </c>
      <c r="F241" s="67">
        <v>0</v>
      </c>
      <c r="G241" s="47">
        <v>1413</v>
      </c>
      <c r="H241" s="67">
        <v>0</v>
      </c>
      <c r="I241" s="47">
        <v>1413</v>
      </c>
      <c r="J241" s="67">
        <v>0</v>
      </c>
      <c r="K241" s="47">
        <v>1594</v>
      </c>
      <c r="L241" s="47">
        <f>SUM(J241:K241)</f>
        <v>1594</v>
      </c>
    </row>
    <row r="242" spans="2:12" ht="13.5" customHeight="1">
      <c r="B242" s="46" t="s">
        <v>148</v>
      </c>
      <c r="C242" s="44" t="s">
        <v>23</v>
      </c>
      <c r="D242" s="67">
        <v>0</v>
      </c>
      <c r="E242" s="55">
        <v>8</v>
      </c>
      <c r="F242" s="67">
        <v>0</v>
      </c>
      <c r="G242" s="47">
        <v>7</v>
      </c>
      <c r="H242" s="67">
        <v>0</v>
      </c>
      <c r="I242" s="47">
        <v>7</v>
      </c>
      <c r="J242" s="67">
        <v>0</v>
      </c>
      <c r="K242" s="47">
        <v>7</v>
      </c>
      <c r="L242" s="47">
        <f>SUM(J242:K242)</f>
        <v>7</v>
      </c>
    </row>
    <row r="243" spans="1:12" ht="13.5" customHeight="1">
      <c r="A243" s="51" t="s">
        <v>15</v>
      </c>
      <c r="B243" s="72">
        <v>48</v>
      </c>
      <c r="C243" s="53" t="s">
        <v>46</v>
      </c>
      <c r="D243" s="80">
        <f aca="true" t="shared" si="42" ref="D243:L243">SUM(D241:D242)</f>
        <v>0</v>
      </c>
      <c r="E243" s="54">
        <f t="shared" si="42"/>
        <v>1494</v>
      </c>
      <c r="F243" s="80">
        <f t="shared" si="42"/>
        <v>0</v>
      </c>
      <c r="G243" s="54">
        <f t="shared" si="42"/>
        <v>1420</v>
      </c>
      <c r="H243" s="80">
        <f t="shared" si="42"/>
        <v>0</v>
      </c>
      <c r="I243" s="54">
        <f t="shared" si="42"/>
        <v>1420</v>
      </c>
      <c r="J243" s="80">
        <f t="shared" si="42"/>
        <v>0</v>
      </c>
      <c r="K243" s="54">
        <f>SUM(K241:K242)</f>
        <v>1601</v>
      </c>
      <c r="L243" s="54">
        <f t="shared" si="42"/>
        <v>1601</v>
      </c>
    </row>
    <row r="244" spans="1:12" ht="13.5" customHeight="1">
      <c r="A244" s="51" t="s">
        <v>15</v>
      </c>
      <c r="B244" s="72">
        <v>70</v>
      </c>
      <c r="C244" s="53" t="s">
        <v>149</v>
      </c>
      <c r="D244" s="54">
        <f aca="true" t="shared" si="43" ref="D244:L244">D243+D238+D233+D228</f>
        <v>3100</v>
      </c>
      <c r="E244" s="54">
        <f t="shared" si="43"/>
        <v>8504</v>
      </c>
      <c r="F244" s="80">
        <f t="shared" si="43"/>
        <v>0</v>
      </c>
      <c r="G244" s="54">
        <f t="shared" si="43"/>
        <v>5444</v>
      </c>
      <c r="H244" s="80">
        <f t="shared" si="43"/>
        <v>0</v>
      </c>
      <c r="I244" s="54">
        <f t="shared" si="43"/>
        <v>5444</v>
      </c>
      <c r="J244" s="54">
        <f t="shared" si="43"/>
        <v>5001</v>
      </c>
      <c r="K244" s="54">
        <f t="shared" si="43"/>
        <v>5544</v>
      </c>
      <c r="L244" s="54">
        <f t="shared" si="43"/>
        <v>10545</v>
      </c>
    </row>
    <row r="245" spans="1:12" ht="13.5" customHeight="1">
      <c r="A245" s="51" t="s">
        <v>15</v>
      </c>
      <c r="B245" s="85">
        <v>0.105</v>
      </c>
      <c r="C245" s="71" t="s">
        <v>150</v>
      </c>
      <c r="D245" s="54">
        <f aca="true" t="shared" si="44" ref="D245:L245">D244</f>
        <v>3100</v>
      </c>
      <c r="E245" s="54">
        <f t="shared" si="44"/>
        <v>8504</v>
      </c>
      <c r="F245" s="80">
        <f t="shared" si="44"/>
        <v>0</v>
      </c>
      <c r="G245" s="54">
        <f t="shared" si="44"/>
        <v>5444</v>
      </c>
      <c r="H245" s="80">
        <f t="shared" si="44"/>
        <v>0</v>
      </c>
      <c r="I245" s="54">
        <f t="shared" si="44"/>
        <v>5444</v>
      </c>
      <c r="J245" s="54">
        <f t="shared" si="44"/>
        <v>5001</v>
      </c>
      <c r="K245" s="54">
        <f t="shared" si="44"/>
        <v>5544</v>
      </c>
      <c r="L245" s="54">
        <f t="shared" si="44"/>
        <v>10545</v>
      </c>
    </row>
    <row r="246" spans="1:12" ht="12.75">
      <c r="A246" s="51"/>
      <c r="B246" s="86"/>
      <c r="C246" s="71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ht="12.75" customHeight="1">
      <c r="A247" s="51"/>
      <c r="B247" s="85">
        <v>0.106</v>
      </c>
      <c r="C247" s="71" t="s">
        <v>151</v>
      </c>
      <c r="D247" s="47"/>
      <c r="E247" s="47"/>
      <c r="F247" s="47"/>
      <c r="G247" s="47"/>
      <c r="H247" s="47"/>
      <c r="I247" s="47"/>
      <c r="J247" s="47"/>
      <c r="K247" s="47"/>
      <c r="L247" s="47"/>
    </row>
    <row r="248" spans="2:12" ht="12.75" customHeight="1">
      <c r="B248" s="6">
        <v>71</v>
      </c>
      <c r="C248" s="44" t="s">
        <v>152</v>
      </c>
      <c r="D248" s="47"/>
      <c r="E248" s="47"/>
      <c r="F248" s="47"/>
      <c r="G248" s="47"/>
      <c r="H248" s="47"/>
      <c r="I248" s="47"/>
      <c r="J248" s="47"/>
      <c r="K248" s="47"/>
      <c r="L248" s="47"/>
    </row>
    <row r="249" spans="2:12" ht="12.75" customHeight="1">
      <c r="B249" s="6">
        <v>61</v>
      </c>
      <c r="C249" s="44" t="s">
        <v>153</v>
      </c>
      <c r="D249" s="47"/>
      <c r="E249" s="47"/>
      <c r="F249" s="47"/>
      <c r="G249" s="47"/>
      <c r="H249" s="47"/>
      <c r="I249" s="47"/>
      <c r="J249" s="47"/>
      <c r="K249" s="47"/>
      <c r="L249" s="47"/>
    </row>
    <row r="250" spans="3:12" ht="12.75" customHeight="1">
      <c r="C250" s="44"/>
      <c r="D250" s="47"/>
      <c r="E250" s="47"/>
      <c r="F250" s="47"/>
      <c r="G250" s="47"/>
      <c r="H250" s="47"/>
      <c r="I250" s="47"/>
      <c r="J250" s="47"/>
      <c r="K250" s="47"/>
      <c r="L250" s="47"/>
    </row>
    <row r="251" spans="2:12" ht="25.5" customHeight="1">
      <c r="B251" s="46" t="s">
        <v>301</v>
      </c>
      <c r="C251" s="44" t="s">
        <v>305</v>
      </c>
      <c r="D251" s="49">
        <v>0</v>
      </c>
      <c r="E251" s="49">
        <v>0</v>
      </c>
      <c r="F251" s="48">
        <v>6466</v>
      </c>
      <c r="G251" s="49">
        <v>0</v>
      </c>
      <c r="H251" s="48">
        <v>6466</v>
      </c>
      <c r="I251" s="49">
        <v>0</v>
      </c>
      <c r="J251" s="49">
        <v>0</v>
      </c>
      <c r="K251" s="49">
        <v>0</v>
      </c>
      <c r="L251" s="49">
        <f>SUM(J251:K251)</f>
        <v>0</v>
      </c>
    </row>
    <row r="252" spans="2:12" ht="12.75">
      <c r="B252" s="46" t="s">
        <v>327</v>
      </c>
      <c r="C252" s="44" t="s">
        <v>323</v>
      </c>
      <c r="D252" s="49">
        <v>0</v>
      </c>
      <c r="E252" s="49">
        <v>0</v>
      </c>
      <c r="F252" s="49">
        <v>0</v>
      </c>
      <c r="G252" s="49">
        <v>0</v>
      </c>
      <c r="H252" s="49">
        <v>0</v>
      </c>
      <c r="I252" s="49">
        <v>0</v>
      </c>
      <c r="J252" s="48">
        <v>20000</v>
      </c>
      <c r="K252" s="49">
        <v>0</v>
      </c>
      <c r="L252" s="48">
        <f>SUM(J252:K252)</f>
        <v>20000</v>
      </c>
    </row>
    <row r="253" spans="1:12" ht="12.75" customHeight="1">
      <c r="A253" s="5" t="s">
        <v>15</v>
      </c>
      <c r="B253" s="6">
        <v>61</v>
      </c>
      <c r="C253" s="44" t="s">
        <v>153</v>
      </c>
      <c r="D253" s="80">
        <f aca="true" t="shared" si="45" ref="D253:I253">SUM(D251:D251)</f>
        <v>0</v>
      </c>
      <c r="E253" s="80">
        <f t="shared" si="45"/>
        <v>0</v>
      </c>
      <c r="F253" s="54">
        <f t="shared" si="45"/>
        <v>6466</v>
      </c>
      <c r="G253" s="80">
        <f t="shared" si="45"/>
        <v>0</v>
      </c>
      <c r="H253" s="54">
        <f t="shared" si="45"/>
        <v>6466</v>
      </c>
      <c r="I253" s="80">
        <f t="shared" si="45"/>
        <v>0</v>
      </c>
      <c r="J253" s="54">
        <f>SUM(J251:J252)</f>
        <v>20000</v>
      </c>
      <c r="K253" s="80">
        <f>SUM(K251:K252)</f>
        <v>0</v>
      </c>
      <c r="L253" s="54">
        <f>SUM(L251:L252)</f>
        <v>20000</v>
      </c>
    </row>
    <row r="254" spans="1:12" ht="12.75" customHeight="1">
      <c r="A254" s="59" t="s">
        <v>15</v>
      </c>
      <c r="B254" s="78">
        <v>71</v>
      </c>
      <c r="C254" s="61" t="s">
        <v>152</v>
      </c>
      <c r="D254" s="80">
        <f aca="true" t="shared" si="46" ref="D254:L254">D253</f>
        <v>0</v>
      </c>
      <c r="E254" s="80">
        <f t="shared" si="46"/>
        <v>0</v>
      </c>
      <c r="F254" s="54">
        <f t="shared" si="46"/>
        <v>6466</v>
      </c>
      <c r="G254" s="80">
        <f t="shared" si="46"/>
        <v>0</v>
      </c>
      <c r="H254" s="54">
        <f t="shared" si="46"/>
        <v>6466</v>
      </c>
      <c r="I254" s="80">
        <f t="shared" si="46"/>
        <v>0</v>
      </c>
      <c r="J254" s="54">
        <f t="shared" si="46"/>
        <v>20000</v>
      </c>
      <c r="K254" s="80">
        <f t="shared" si="46"/>
        <v>0</v>
      </c>
      <c r="L254" s="54">
        <f t="shared" si="46"/>
        <v>20000</v>
      </c>
    </row>
    <row r="255" spans="3:12" ht="12.75" customHeight="1">
      <c r="C255" s="44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2:12" ht="12.75" customHeight="1">
      <c r="B256" s="6">
        <v>72</v>
      </c>
      <c r="C256" s="44" t="s">
        <v>154</v>
      </c>
      <c r="D256" s="67"/>
      <c r="E256" s="55"/>
      <c r="F256" s="55"/>
      <c r="G256" s="55"/>
      <c r="H256" s="55"/>
      <c r="I256" s="55"/>
      <c r="J256" s="55"/>
      <c r="K256" s="55"/>
      <c r="L256" s="55"/>
    </row>
    <row r="257" spans="1:12" ht="12.75" customHeight="1">
      <c r="A257" s="51"/>
      <c r="B257" s="56" t="s">
        <v>155</v>
      </c>
      <c r="C257" s="53" t="s">
        <v>156</v>
      </c>
      <c r="D257" s="55">
        <v>50</v>
      </c>
      <c r="E257" s="67">
        <v>0</v>
      </c>
      <c r="F257" s="67">
        <v>0</v>
      </c>
      <c r="G257" s="67">
        <v>0</v>
      </c>
      <c r="H257" s="67">
        <v>0</v>
      </c>
      <c r="I257" s="67">
        <v>0</v>
      </c>
      <c r="J257" s="67">
        <v>0</v>
      </c>
      <c r="K257" s="67">
        <v>0</v>
      </c>
      <c r="L257" s="67">
        <f>SUM(J257:K257)</f>
        <v>0</v>
      </c>
    </row>
    <row r="258" spans="1:12" ht="27.75" customHeight="1">
      <c r="A258" s="51"/>
      <c r="B258" s="56" t="s">
        <v>279</v>
      </c>
      <c r="C258" s="53" t="s">
        <v>285</v>
      </c>
      <c r="D258" s="57">
        <v>994</v>
      </c>
      <c r="E258" s="67">
        <v>0</v>
      </c>
      <c r="F258" s="57">
        <v>1006</v>
      </c>
      <c r="G258" s="67">
        <v>0</v>
      </c>
      <c r="H258" s="57">
        <v>1006</v>
      </c>
      <c r="I258" s="67">
        <v>0</v>
      </c>
      <c r="J258" s="67">
        <v>0</v>
      </c>
      <c r="K258" s="67">
        <v>0</v>
      </c>
      <c r="L258" s="67">
        <f>SUM(J258:K258)</f>
        <v>0</v>
      </c>
    </row>
    <row r="259" spans="1:12" ht="38.25">
      <c r="A259" s="51"/>
      <c r="B259" s="56" t="s">
        <v>292</v>
      </c>
      <c r="C259" s="53" t="s">
        <v>293</v>
      </c>
      <c r="D259" s="57">
        <v>500</v>
      </c>
      <c r="E259" s="67">
        <v>0</v>
      </c>
      <c r="F259" s="57">
        <v>6800</v>
      </c>
      <c r="G259" s="67">
        <v>0</v>
      </c>
      <c r="H259" s="57">
        <v>6800</v>
      </c>
      <c r="I259" s="67">
        <v>0</v>
      </c>
      <c r="J259" s="55">
        <v>5475</v>
      </c>
      <c r="K259" s="67">
        <v>0</v>
      </c>
      <c r="L259" s="55">
        <f>SUM(J259:K259)</f>
        <v>5475</v>
      </c>
    </row>
    <row r="260" spans="1:12" ht="38.25">
      <c r="A260" s="51"/>
      <c r="B260" s="56" t="s">
        <v>302</v>
      </c>
      <c r="C260" s="53" t="s">
        <v>303</v>
      </c>
      <c r="D260" s="67">
        <v>0</v>
      </c>
      <c r="E260" s="67">
        <v>0</v>
      </c>
      <c r="F260" s="57">
        <v>6800</v>
      </c>
      <c r="G260" s="67">
        <v>0</v>
      </c>
      <c r="H260" s="57">
        <v>6800</v>
      </c>
      <c r="I260" s="67">
        <v>0</v>
      </c>
      <c r="J260" s="55">
        <v>3400</v>
      </c>
      <c r="K260" s="67">
        <v>0</v>
      </c>
      <c r="L260" s="55">
        <f>SUM(J260:K260)</f>
        <v>3400</v>
      </c>
    </row>
    <row r="261" spans="1:12" ht="12.75" customHeight="1">
      <c r="A261" s="51" t="s">
        <v>15</v>
      </c>
      <c r="B261" s="81">
        <v>72</v>
      </c>
      <c r="C261" s="53" t="s">
        <v>154</v>
      </c>
      <c r="D261" s="79">
        <f aca="true" t="shared" si="47" ref="D261:J261">SUM(D257:D260)</f>
        <v>1544</v>
      </c>
      <c r="E261" s="80">
        <f t="shared" si="47"/>
        <v>0</v>
      </c>
      <c r="F261" s="79">
        <f t="shared" si="47"/>
        <v>14606</v>
      </c>
      <c r="G261" s="80">
        <f t="shared" si="47"/>
        <v>0</v>
      </c>
      <c r="H261" s="79">
        <f t="shared" si="47"/>
        <v>14606</v>
      </c>
      <c r="I261" s="80">
        <f t="shared" si="47"/>
        <v>0</v>
      </c>
      <c r="J261" s="79">
        <f t="shared" si="47"/>
        <v>8875</v>
      </c>
      <c r="K261" s="80">
        <f>SUM(K257:K259)</f>
        <v>0</v>
      </c>
      <c r="L261" s="79">
        <f>SUM(L257:L260)</f>
        <v>8875</v>
      </c>
    </row>
    <row r="262" spans="1:12" ht="12.75" customHeight="1">
      <c r="A262" s="51" t="s">
        <v>15</v>
      </c>
      <c r="B262" s="85">
        <v>0.106</v>
      </c>
      <c r="C262" s="71" t="s">
        <v>151</v>
      </c>
      <c r="D262" s="79">
        <f aca="true" t="shared" si="48" ref="D262:L262">D261+D254</f>
        <v>1544</v>
      </c>
      <c r="E262" s="80">
        <f t="shared" si="48"/>
        <v>0</v>
      </c>
      <c r="F262" s="79">
        <f t="shared" si="48"/>
        <v>21072</v>
      </c>
      <c r="G262" s="80">
        <f t="shared" si="48"/>
        <v>0</v>
      </c>
      <c r="H262" s="79">
        <f t="shared" si="48"/>
        <v>21072</v>
      </c>
      <c r="I262" s="80">
        <f t="shared" si="48"/>
        <v>0</v>
      </c>
      <c r="J262" s="79">
        <f t="shared" si="48"/>
        <v>28875</v>
      </c>
      <c r="K262" s="80">
        <f t="shared" si="48"/>
        <v>0</v>
      </c>
      <c r="L262" s="79">
        <f t="shared" si="48"/>
        <v>28875</v>
      </c>
    </row>
    <row r="263" spans="1:12" ht="12.75" customHeight="1">
      <c r="A263" s="51"/>
      <c r="B263" s="86"/>
      <c r="C263" s="71"/>
      <c r="D263" s="55"/>
      <c r="E263" s="55"/>
      <c r="F263" s="55"/>
      <c r="G263" s="55"/>
      <c r="H263" s="55"/>
      <c r="I263" s="57"/>
      <c r="J263" s="55"/>
      <c r="K263" s="55"/>
      <c r="L263" s="55"/>
    </row>
    <row r="264" spans="2:12" ht="12.75" customHeight="1">
      <c r="B264" s="85">
        <v>0.107</v>
      </c>
      <c r="C264" s="38" t="s">
        <v>157</v>
      </c>
      <c r="D264" s="47"/>
      <c r="E264" s="47"/>
      <c r="F264" s="47"/>
      <c r="G264" s="47"/>
      <c r="H264" s="47"/>
      <c r="I264" s="47"/>
      <c r="J264" s="47"/>
      <c r="K264" s="47"/>
      <c r="L264" s="47"/>
    </row>
    <row r="265" spans="2:12" ht="12.75" customHeight="1">
      <c r="B265" s="6">
        <v>73</v>
      </c>
      <c r="C265" s="44" t="s">
        <v>158</v>
      </c>
      <c r="D265" s="47"/>
      <c r="E265" s="47"/>
      <c r="F265" s="47"/>
      <c r="G265" s="47"/>
      <c r="H265" s="47"/>
      <c r="I265" s="47"/>
      <c r="J265" s="47"/>
      <c r="K265" s="47"/>
      <c r="L265" s="47"/>
    </row>
    <row r="266" spans="2:12" ht="12.75" customHeight="1">
      <c r="B266" s="6">
        <v>44</v>
      </c>
      <c r="C266" s="44" t="s">
        <v>19</v>
      </c>
      <c r="D266" s="47"/>
      <c r="E266" s="47"/>
      <c r="F266" s="47"/>
      <c r="G266" s="47"/>
      <c r="H266" s="47"/>
      <c r="I266" s="47"/>
      <c r="J266" s="47"/>
      <c r="K266" s="47"/>
      <c r="L266" s="47"/>
    </row>
    <row r="267" spans="1:12" ht="12.75" customHeight="1">
      <c r="A267" s="51"/>
      <c r="B267" s="56" t="s">
        <v>159</v>
      </c>
      <c r="C267" s="53" t="s">
        <v>21</v>
      </c>
      <c r="D267" s="55">
        <v>2295</v>
      </c>
      <c r="E267" s="67">
        <v>0</v>
      </c>
      <c r="F267" s="67">
        <v>0</v>
      </c>
      <c r="G267" s="67">
        <v>0</v>
      </c>
      <c r="H267" s="55">
        <v>1500</v>
      </c>
      <c r="I267" s="67">
        <v>0</v>
      </c>
      <c r="J267" s="67">
        <v>0</v>
      </c>
      <c r="K267" s="67">
        <v>0</v>
      </c>
      <c r="L267" s="67">
        <f aca="true" t="shared" si="49" ref="L267:L272">SUM(J267:K267)</f>
        <v>0</v>
      </c>
    </row>
    <row r="268" spans="1:12" ht="12.75">
      <c r="A268" s="51"/>
      <c r="B268" s="56" t="s">
        <v>160</v>
      </c>
      <c r="C268" s="53" t="s">
        <v>108</v>
      </c>
      <c r="D268" s="55">
        <v>640</v>
      </c>
      <c r="E268" s="67">
        <v>0</v>
      </c>
      <c r="F268" s="67">
        <v>0</v>
      </c>
      <c r="G268" s="67">
        <v>0</v>
      </c>
      <c r="H268" s="67">
        <v>0</v>
      </c>
      <c r="I268" s="67">
        <v>0</v>
      </c>
      <c r="J268" s="57">
        <v>1</v>
      </c>
      <c r="K268" s="67">
        <v>0</v>
      </c>
      <c r="L268" s="57">
        <f t="shared" si="49"/>
        <v>1</v>
      </c>
    </row>
    <row r="269" spans="1:12" ht="27.75" customHeight="1">
      <c r="A269" s="51"/>
      <c r="B269" s="56" t="s">
        <v>277</v>
      </c>
      <c r="C269" s="53" t="s">
        <v>307</v>
      </c>
      <c r="D269" s="67">
        <v>0</v>
      </c>
      <c r="E269" s="67">
        <v>0</v>
      </c>
      <c r="F269" s="57">
        <v>10000</v>
      </c>
      <c r="G269" s="67">
        <v>0</v>
      </c>
      <c r="H269" s="55">
        <v>10000</v>
      </c>
      <c r="I269" s="67">
        <v>0</v>
      </c>
      <c r="J269" s="55">
        <v>1000</v>
      </c>
      <c r="K269" s="67">
        <v>0</v>
      </c>
      <c r="L269" s="55">
        <f t="shared" si="49"/>
        <v>1000</v>
      </c>
    </row>
    <row r="270" spans="1:12" ht="27.75" customHeight="1">
      <c r="A270" s="51"/>
      <c r="B270" s="56" t="s">
        <v>311</v>
      </c>
      <c r="C270" s="53" t="s">
        <v>343</v>
      </c>
      <c r="D270" s="67">
        <v>0</v>
      </c>
      <c r="E270" s="67">
        <v>0</v>
      </c>
      <c r="F270" s="67">
        <v>0</v>
      </c>
      <c r="G270" s="67">
        <v>0</v>
      </c>
      <c r="H270" s="55">
        <v>1125</v>
      </c>
      <c r="I270" s="67">
        <v>0</v>
      </c>
      <c r="J270" s="67">
        <v>0</v>
      </c>
      <c r="K270" s="67">
        <v>0</v>
      </c>
      <c r="L270" s="67">
        <f t="shared" si="49"/>
        <v>0</v>
      </c>
    </row>
    <row r="271" spans="1:12" ht="27.75" customHeight="1">
      <c r="A271" s="51"/>
      <c r="B271" s="56" t="s">
        <v>312</v>
      </c>
      <c r="C271" s="53" t="s">
        <v>344</v>
      </c>
      <c r="D271" s="67">
        <v>0</v>
      </c>
      <c r="E271" s="67">
        <v>0</v>
      </c>
      <c r="F271" s="67">
        <v>0</v>
      </c>
      <c r="G271" s="67">
        <v>0</v>
      </c>
      <c r="H271" s="55">
        <v>1875</v>
      </c>
      <c r="I271" s="67">
        <v>0</v>
      </c>
      <c r="J271" s="67">
        <v>0</v>
      </c>
      <c r="K271" s="67">
        <v>0</v>
      </c>
      <c r="L271" s="67">
        <f t="shared" si="49"/>
        <v>0</v>
      </c>
    </row>
    <row r="272" spans="1:12" ht="27.75" customHeight="1">
      <c r="A272" s="51"/>
      <c r="B272" s="56" t="s">
        <v>313</v>
      </c>
      <c r="C272" s="53" t="s">
        <v>310</v>
      </c>
      <c r="D272" s="67">
        <v>0</v>
      </c>
      <c r="E272" s="67">
        <v>0</v>
      </c>
      <c r="F272" s="67">
        <v>0</v>
      </c>
      <c r="G272" s="67">
        <v>0</v>
      </c>
      <c r="H272" s="55">
        <v>3500</v>
      </c>
      <c r="I272" s="67">
        <v>0</v>
      </c>
      <c r="J272" s="67">
        <v>0</v>
      </c>
      <c r="K272" s="67">
        <v>0</v>
      </c>
      <c r="L272" s="67">
        <f t="shared" si="49"/>
        <v>0</v>
      </c>
    </row>
    <row r="273" spans="1:12" ht="12.75">
      <c r="A273" s="51" t="s">
        <v>15</v>
      </c>
      <c r="B273" s="72">
        <v>44</v>
      </c>
      <c r="C273" s="53" t="s">
        <v>19</v>
      </c>
      <c r="D273" s="79">
        <f>SUM(D267:D269)</f>
        <v>2935</v>
      </c>
      <c r="E273" s="80">
        <f>SUM(E267:E269)</f>
        <v>0</v>
      </c>
      <c r="F273" s="79">
        <f>SUM(F267:F269)</f>
        <v>10000</v>
      </c>
      <c r="G273" s="80">
        <f>SUM(G267:G269)</f>
        <v>0</v>
      </c>
      <c r="H273" s="79">
        <f>SUM(H267:H272)</f>
        <v>18000</v>
      </c>
      <c r="I273" s="80">
        <f>SUM(I267:I269)</f>
        <v>0</v>
      </c>
      <c r="J273" s="79">
        <f>SUM(J267:J272)</f>
        <v>1001</v>
      </c>
      <c r="K273" s="80">
        <f>SUM(K267:K269)</f>
        <v>0</v>
      </c>
      <c r="L273" s="79">
        <f>SUM(L267:L269)</f>
        <v>1001</v>
      </c>
    </row>
    <row r="274" spans="1:12" ht="12.75">
      <c r="A274" s="51"/>
      <c r="B274" s="72"/>
      <c r="C274" s="53"/>
      <c r="D274" s="47"/>
      <c r="E274" s="47"/>
      <c r="F274" s="47"/>
      <c r="G274" s="47"/>
      <c r="H274" s="47"/>
      <c r="I274" s="47"/>
      <c r="J274" s="47"/>
      <c r="K274" s="47"/>
      <c r="L274" s="55"/>
    </row>
    <row r="275" spans="1:12" ht="12.75">
      <c r="A275" s="51"/>
      <c r="B275" s="72">
        <v>45</v>
      </c>
      <c r="C275" s="53" t="s">
        <v>32</v>
      </c>
      <c r="D275" s="47"/>
      <c r="E275" s="47"/>
      <c r="F275" s="47"/>
      <c r="G275" s="47"/>
      <c r="H275" s="47"/>
      <c r="I275" s="47"/>
      <c r="J275" s="47"/>
      <c r="K275" s="47"/>
      <c r="L275" s="55"/>
    </row>
    <row r="276" spans="2:12" ht="12.75">
      <c r="B276" s="46" t="s">
        <v>161</v>
      </c>
      <c r="C276" s="44" t="s">
        <v>21</v>
      </c>
      <c r="D276" s="47">
        <v>335</v>
      </c>
      <c r="E276" s="47">
        <v>1691</v>
      </c>
      <c r="F276" s="49">
        <v>0</v>
      </c>
      <c r="G276" s="47">
        <v>1693</v>
      </c>
      <c r="H276" s="47">
        <v>2000</v>
      </c>
      <c r="I276" s="47">
        <v>1693</v>
      </c>
      <c r="J276" s="49">
        <v>0</v>
      </c>
      <c r="K276" s="47">
        <v>1836</v>
      </c>
      <c r="L276" s="47">
        <f>SUM(J276:K276)</f>
        <v>1836</v>
      </c>
    </row>
    <row r="277" spans="2:12" ht="12.75">
      <c r="B277" s="46" t="s">
        <v>162</v>
      </c>
      <c r="C277" s="44" t="s">
        <v>55</v>
      </c>
      <c r="D277" s="47">
        <v>852</v>
      </c>
      <c r="E277" s="48">
        <v>24</v>
      </c>
      <c r="F277" s="47">
        <v>700</v>
      </c>
      <c r="G277" s="49">
        <v>0</v>
      </c>
      <c r="H277" s="47">
        <v>700</v>
      </c>
      <c r="I277" s="49">
        <v>0</v>
      </c>
      <c r="J277" s="48">
        <v>500</v>
      </c>
      <c r="K277" s="48">
        <v>55</v>
      </c>
      <c r="L277" s="48">
        <f>SUM(J277:K277)</f>
        <v>555</v>
      </c>
    </row>
    <row r="278" spans="2:12" ht="12.75">
      <c r="B278" s="46" t="s">
        <v>163</v>
      </c>
      <c r="C278" s="44" t="s">
        <v>23</v>
      </c>
      <c r="D278" s="49">
        <v>0</v>
      </c>
      <c r="E278" s="47">
        <v>32</v>
      </c>
      <c r="F278" s="49">
        <v>0</v>
      </c>
      <c r="G278" s="47">
        <v>22</v>
      </c>
      <c r="H278" s="49">
        <v>0</v>
      </c>
      <c r="I278" s="47">
        <v>22</v>
      </c>
      <c r="J278" s="49">
        <v>0</v>
      </c>
      <c r="K278" s="47">
        <v>22</v>
      </c>
      <c r="L278" s="47">
        <f>SUM(J278:K278)</f>
        <v>22</v>
      </c>
    </row>
    <row r="279" spans="2:12" ht="12.75">
      <c r="B279" s="46" t="s">
        <v>164</v>
      </c>
      <c r="C279" s="44" t="s">
        <v>25</v>
      </c>
      <c r="D279" s="49">
        <v>0</v>
      </c>
      <c r="E279" s="49">
        <v>0</v>
      </c>
      <c r="F279" s="49">
        <v>0</v>
      </c>
      <c r="G279" s="47">
        <v>29</v>
      </c>
      <c r="H279" s="49">
        <v>0</v>
      </c>
      <c r="I279" s="47">
        <v>29</v>
      </c>
      <c r="J279" s="49">
        <v>0</v>
      </c>
      <c r="K279" s="47">
        <v>30</v>
      </c>
      <c r="L279" s="47">
        <f>SUM(J279:K279)</f>
        <v>30</v>
      </c>
    </row>
    <row r="280" spans="1:12" ht="12.75">
      <c r="A280" s="59" t="s">
        <v>15</v>
      </c>
      <c r="B280" s="78">
        <v>45</v>
      </c>
      <c r="C280" s="61" t="s">
        <v>32</v>
      </c>
      <c r="D280" s="54">
        <f aca="true" t="shared" si="50" ref="D280:L280">SUM(D276:D279)</f>
        <v>1187</v>
      </c>
      <c r="E280" s="54">
        <f t="shared" si="50"/>
        <v>1747</v>
      </c>
      <c r="F280" s="54">
        <f t="shared" si="50"/>
        <v>700</v>
      </c>
      <c r="G280" s="54">
        <f t="shared" si="50"/>
        <v>1744</v>
      </c>
      <c r="H280" s="54">
        <f t="shared" si="50"/>
        <v>2700</v>
      </c>
      <c r="I280" s="54">
        <f t="shared" si="50"/>
        <v>1744</v>
      </c>
      <c r="J280" s="54">
        <f t="shared" si="50"/>
        <v>500</v>
      </c>
      <c r="K280" s="54">
        <f t="shared" si="50"/>
        <v>1943</v>
      </c>
      <c r="L280" s="54">
        <f t="shared" si="50"/>
        <v>2443</v>
      </c>
    </row>
    <row r="281" spans="3:12" ht="12.75">
      <c r="C281" s="44"/>
      <c r="D281" s="47"/>
      <c r="E281" s="47"/>
      <c r="F281" s="47"/>
      <c r="G281" s="47"/>
      <c r="H281" s="47"/>
      <c r="I281" s="47"/>
      <c r="J281" s="47"/>
      <c r="K281" s="47"/>
      <c r="L281" s="55"/>
    </row>
    <row r="282" spans="2:12" ht="12.75">
      <c r="B282" s="6">
        <v>46</v>
      </c>
      <c r="C282" s="44" t="s">
        <v>37</v>
      </c>
      <c r="D282" s="47"/>
      <c r="E282" s="47"/>
      <c r="F282" s="47"/>
      <c r="G282" s="47"/>
      <c r="H282" s="47"/>
      <c r="I282" s="47"/>
      <c r="J282" s="47"/>
      <c r="K282" s="47"/>
      <c r="L282" s="55"/>
    </row>
    <row r="283" spans="2:12" ht="12.75">
      <c r="B283" s="46" t="s">
        <v>165</v>
      </c>
      <c r="C283" s="44" t="s">
        <v>21</v>
      </c>
      <c r="D283" s="47">
        <v>695</v>
      </c>
      <c r="E283" s="49">
        <v>0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f>SUM(J283:K283)</f>
        <v>0</v>
      </c>
    </row>
    <row r="284" spans="2:12" ht="12.75">
      <c r="B284" s="46" t="s">
        <v>166</v>
      </c>
      <c r="C284" s="44" t="s">
        <v>55</v>
      </c>
      <c r="D284" s="47">
        <v>1987</v>
      </c>
      <c r="E284" s="49">
        <v>0</v>
      </c>
      <c r="F284" s="47">
        <v>700</v>
      </c>
      <c r="G284" s="49">
        <v>0</v>
      </c>
      <c r="H284" s="47">
        <v>700</v>
      </c>
      <c r="I284" s="49">
        <v>0</v>
      </c>
      <c r="J284" s="48">
        <v>1000</v>
      </c>
      <c r="K284" s="49">
        <v>0</v>
      </c>
      <c r="L284" s="48">
        <f>SUM(J284:K284)</f>
        <v>1000</v>
      </c>
    </row>
    <row r="285" spans="1:12" ht="12.75">
      <c r="A285" s="51" t="s">
        <v>15</v>
      </c>
      <c r="B285" s="72">
        <v>46</v>
      </c>
      <c r="C285" s="53" t="s">
        <v>37</v>
      </c>
      <c r="D285" s="54">
        <f aca="true" t="shared" si="51" ref="D285:L285">SUM(D283:D284)</f>
        <v>2682</v>
      </c>
      <c r="E285" s="80">
        <f t="shared" si="51"/>
        <v>0</v>
      </c>
      <c r="F285" s="54">
        <f t="shared" si="51"/>
        <v>700</v>
      </c>
      <c r="G285" s="80">
        <f t="shared" si="51"/>
        <v>0</v>
      </c>
      <c r="H285" s="54">
        <f t="shared" si="51"/>
        <v>700</v>
      </c>
      <c r="I285" s="80">
        <f t="shared" si="51"/>
        <v>0</v>
      </c>
      <c r="J285" s="54">
        <f t="shared" si="51"/>
        <v>1000</v>
      </c>
      <c r="K285" s="80">
        <f t="shared" si="51"/>
        <v>0</v>
      </c>
      <c r="L285" s="54">
        <f t="shared" si="51"/>
        <v>1000</v>
      </c>
    </row>
    <row r="286" spans="2:12" ht="12.75">
      <c r="B286" s="6">
        <v>47</v>
      </c>
      <c r="C286" s="44" t="s">
        <v>41</v>
      </c>
      <c r="D286" s="47"/>
      <c r="E286" s="47"/>
      <c r="F286" s="47"/>
      <c r="G286" s="47"/>
      <c r="H286" s="47"/>
      <c r="I286" s="47"/>
      <c r="J286" s="47"/>
      <c r="K286" s="47"/>
      <c r="L286" s="55"/>
    </row>
    <row r="287" spans="2:12" ht="12.75">
      <c r="B287" s="46" t="s">
        <v>167</v>
      </c>
      <c r="C287" s="44" t="s">
        <v>21</v>
      </c>
      <c r="D287" s="47">
        <v>396</v>
      </c>
      <c r="E287" s="47">
        <v>1076</v>
      </c>
      <c r="F287" s="49">
        <v>0</v>
      </c>
      <c r="G287" s="47">
        <v>1016</v>
      </c>
      <c r="H287" s="49">
        <v>0</v>
      </c>
      <c r="I287" s="47">
        <v>1016</v>
      </c>
      <c r="J287" s="49">
        <v>0</v>
      </c>
      <c r="K287" s="47">
        <v>1457</v>
      </c>
      <c r="L287" s="47">
        <f>SUM(J287:K287)</f>
        <v>1457</v>
      </c>
    </row>
    <row r="288" spans="2:12" ht="12.75">
      <c r="B288" s="46" t="s">
        <v>168</v>
      </c>
      <c r="C288" s="44" t="s">
        <v>55</v>
      </c>
      <c r="D288" s="47">
        <v>984</v>
      </c>
      <c r="E288" s="48">
        <v>31</v>
      </c>
      <c r="F288" s="47">
        <v>700</v>
      </c>
      <c r="G288" s="49">
        <v>0</v>
      </c>
      <c r="H288" s="47">
        <v>700</v>
      </c>
      <c r="I288" s="49">
        <v>0</v>
      </c>
      <c r="J288" s="48">
        <v>500</v>
      </c>
      <c r="K288" s="49">
        <v>0</v>
      </c>
      <c r="L288" s="48">
        <f>SUM(J288:K288)</f>
        <v>500</v>
      </c>
    </row>
    <row r="289" spans="2:12" ht="12.75">
      <c r="B289" s="46" t="s">
        <v>169</v>
      </c>
      <c r="C289" s="44" t="s">
        <v>23</v>
      </c>
      <c r="D289" s="49">
        <v>0</v>
      </c>
      <c r="E289" s="47">
        <v>16</v>
      </c>
      <c r="F289" s="49">
        <v>0</v>
      </c>
      <c r="G289" s="47">
        <v>12</v>
      </c>
      <c r="H289" s="49">
        <v>0</v>
      </c>
      <c r="I289" s="47">
        <v>12</v>
      </c>
      <c r="J289" s="49">
        <v>0</v>
      </c>
      <c r="K289" s="48">
        <v>12</v>
      </c>
      <c r="L289" s="47">
        <f>SUM(J289:K289)</f>
        <v>12</v>
      </c>
    </row>
    <row r="290" spans="1:12" ht="12.75">
      <c r="A290" s="51"/>
      <c r="B290" s="56" t="s">
        <v>170</v>
      </c>
      <c r="C290" s="53" t="s">
        <v>25</v>
      </c>
      <c r="D290" s="67">
        <v>0</v>
      </c>
      <c r="E290" s="67">
        <v>0</v>
      </c>
      <c r="F290" s="67">
        <v>0</v>
      </c>
      <c r="G290" s="55">
        <v>14</v>
      </c>
      <c r="H290" s="67">
        <v>0</v>
      </c>
      <c r="I290" s="55">
        <v>14</v>
      </c>
      <c r="J290" s="67">
        <v>0</v>
      </c>
      <c r="K290" s="47">
        <v>15</v>
      </c>
      <c r="L290" s="55">
        <f>SUM(J290:K290)</f>
        <v>15</v>
      </c>
    </row>
    <row r="291" spans="1:12" ht="12.75">
      <c r="A291" s="51" t="s">
        <v>15</v>
      </c>
      <c r="B291" s="72">
        <v>47</v>
      </c>
      <c r="C291" s="53" t="s">
        <v>41</v>
      </c>
      <c r="D291" s="54">
        <f aca="true" t="shared" si="52" ref="D291:L291">SUM(D287:D290)</f>
        <v>1380</v>
      </c>
      <c r="E291" s="54">
        <f t="shared" si="52"/>
        <v>1123</v>
      </c>
      <c r="F291" s="54">
        <f t="shared" si="52"/>
        <v>700</v>
      </c>
      <c r="G291" s="54">
        <f t="shared" si="52"/>
        <v>1042</v>
      </c>
      <c r="H291" s="54">
        <f t="shared" si="52"/>
        <v>700</v>
      </c>
      <c r="I291" s="54">
        <f t="shared" si="52"/>
        <v>1042</v>
      </c>
      <c r="J291" s="54">
        <f t="shared" si="52"/>
        <v>500</v>
      </c>
      <c r="K291" s="54">
        <f>SUM(K287:K290)</f>
        <v>1484</v>
      </c>
      <c r="L291" s="54">
        <f t="shared" si="52"/>
        <v>1984</v>
      </c>
    </row>
    <row r="292" spans="1:12" ht="12.75">
      <c r="A292" s="51"/>
      <c r="B292" s="72"/>
      <c r="C292" s="53"/>
      <c r="D292" s="55"/>
      <c r="E292" s="55"/>
      <c r="F292" s="55"/>
      <c r="G292" s="55"/>
      <c r="H292" s="55"/>
      <c r="I292" s="55"/>
      <c r="J292" s="57"/>
      <c r="K292" s="55"/>
      <c r="L292" s="55"/>
    </row>
    <row r="293" spans="2:12" ht="12.75">
      <c r="B293" s="6">
        <v>48</v>
      </c>
      <c r="C293" s="44" t="s">
        <v>46</v>
      </c>
      <c r="D293" s="47"/>
      <c r="E293" s="47"/>
      <c r="F293" s="47"/>
      <c r="G293" s="47"/>
      <c r="H293" s="47"/>
      <c r="I293" s="47"/>
      <c r="J293" s="47"/>
      <c r="K293" s="47"/>
      <c r="L293" s="55"/>
    </row>
    <row r="294" spans="2:12" ht="12.75">
      <c r="B294" s="46" t="s">
        <v>171</v>
      </c>
      <c r="C294" s="44" t="s">
        <v>21</v>
      </c>
      <c r="D294" s="47">
        <v>300</v>
      </c>
      <c r="E294" s="47">
        <v>1398</v>
      </c>
      <c r="F294" s="49">
        <v>0</v>
      </c>
      <c r="G294" s="47">
        <v>1724</v>
      </c>
      <c r="H294" s="49">
        <v>0</v>
      </c>
      <c r="I294" s="47">
        <v>1724</v>
      </c>
      <c r="J294" s="49">
        <v>0</v>
      </c>
      <c r="K294" s="47">
        <v>2589</v>
      </c>
      <c r="L294" s="47">
        <f>SUM(J294:K294)</f>
        <v>2589</v>
      </c>
    </row>
    <row r="295" spans="1:12" ht="12.75">
      <c r="A295" s="51"/>
      <c r="B295" s="56" t="s">
        <v>172</v>
      </c>
      <c r="C295" s="53" t="s">
        <v>23</v>
      </c>
      <c r="D295" s="67">
        <v>0</v>
      </c>
      <c r="E295" s="55">
        <v>30</v>
      </c>
      <c r="F295" s="67">
        <v>0</v>
      </c>
      <c r="G295" s="55">
        <v>7</v>
      </c>
      <c r="H295" s="67">
        <v>0</v>
      </c>
      <c r="I295" s="55">
        <v>7</v>
      </c>
      <c r="J295" s="67">
        <v>0</v>
      </c>
      <c r="K295" s="55">
        <v>7</v>
      </c>
      <c r="L295" s="55">
        <f>SUM(J295:K295)</f>
        <v>7</v>
      </c>
    </row>
    <row r="296" spans="1:12" ht="12.75">
      <c r="A296" s="51"/>
      <c r="B296" s="56" t="s">
        <v>173</v>
      </c>
      <c r="C296" s="53" t="s">
        <v>25</v>
      </c>
      <c r="D296" s="63">
        <v>0</v>
      </c>
      <c r="E296" s="62">
        <v>12</v>
      </c>
      <c r="F296" s="63">
        <v>0</v>
      </c>
      <c r="G296" s="62">
        <v>12</v>
      </c>
      <c r="H296" s="63">
        <v>0</v>
      </c>
      <c r="I296" s="62">
        <v>12</v>
      </c>
      <c r="J296" s="63">
        <v>0</v>
      </c>
      <c r="K296" s="62">
        <v>15</v>
      </c>
      <c r="L296" s="62">
        <f>SUM(J296:K296)</f>
        <v>15</v>
      </c>
    </row>
    <row r="297" spans="1:12" ht="12.75">
      <c r="A297" s="51" t="s">
        <v>15</v>
      </c>
      <c r="B297" s="72">
        <v>48</v>
      </c>
      <c r="C297" s="53" t="s">
        <v>46</v>
      </c>
      <c r="D297" s="77">
        <f aca="true" t="shared" si="53" ref="D297:L297">SUM(D294:D296)</f>
        <v>300</v>
      </c>
      <c r="E297" s="77">
        <f t="shared" si="53"/>
        <v>1440</v>
      </c>
      <c r="F297" s="63">
        <f t="shared" si="53"/>
        <v>0</v>
      </c>
      <c r="G297" s="77">
        <f t="shared" si="53"/>
        <v>1743</v>
      </c>
      <c r="H297" s="63">
        <f t="shared" si="53"/>
        <v>0</v>
      </c>
      <c r="I297" s="77">
        <f t="shared" si="53"/>
        <v>1743</v>
      </c>
      <c r="J297" s="63">
        <f t="shared" si="53"/>
        <v>0</v>
      </c>
      <c r="K297" s="77">
        <f t="shared" si="53"/>
        <v>2611</v>
      </c>
      <c r="L297" s="77">
        <f t="shared" si="53"/>
        <v>2611</v>
      </c>
    </row>
    <row r="298" spans="1:12" ht="12.75">
      <c r="A298" s="51" t="s">
        <v>15</v>
      </c>
      <c r="B298" s="72">
        <v>73</v>
      </c>
      <c r="C298" s="53" t="s">
        <v>158</v>
      </c>
      <c r="D298" s="62">
        <f aca="true" t="shared" si="54" ref="D298:L298">D297+D291+D285+D280+D273</f>
        <v>8484</v>
      </c>
      <c r="E298" s="62">
        <f t="shared" si="54"/>
        <v>4310</v>
      </c>
      <c r="F298" s="62">
        <f t="shared" si="54"/>
        <v>12100</v>
      </c>
      <c r="G298" s="62">
        <f t="shared" si="54"/>
        <v>4529</v>
      </c>
      <c r="H298" s="62">
        <f t="shared" si="54"/>
        <v>22100</v>
      </c>
      <c r="I298" s="62">
        <f t="shared" si="54"/>
        <v>4529</v>
      </c>
      <c r="J298" s="62">
        <f t="shared" si="54"/>
        <v>3001</v>
      </c>
      <c r="K298" s="62">
        <f t="shared" si="54"/>
        <v>6038</v>
      </c>
      <c r="L298" s="62">
        <f t="shared" si="54"/>
        <v>9039</v>
      </c>
    </row>
    <row r="299" spans="1:12" ht="12.75">
      <c r="A299" s="51" t="s">
        <v>15</v>
      </c>
      <c r="B299" s="85">
        <v>0.107</v>
      </c>
      <c r="C299" s="71" t="s">
        <v>157</v>
      </c>
      <c r="D299" s="79">
        <f aca="true" t="shared" si="55" ref="D299:L299">D298</f>
        <v>8484</v>
      </c>
      <c r="E299" s="79">
        <f t="shared" si="55"/>
        <v>4310</v>
      </c>
      <c r="F299" s="79">
        <f t="shared" si="55"/>
        <v>12100</v>
      </c>
      <c r="G299" s="79">
        <f t="shared" si="55"/>
        <v>4529</v>
      </c>
      <c r="H299" s="79">
        <f t="shared" si="55"/>
        <v>22100</v>
      </c>
      <c r="I299" s="79">
        <f t="shared" si="55"/>
        <v>4529</v>
      </c>
      <c r="J299" s="79">
        <f t="shared" si="55"/>
        <v>3001</v>
      </c>
      <c r="K299" s="79">
        <f t="shared" si="55"/>
        <v>6038</v>
      </c>
      <c r="L299" s="79">
        <f t="shared" si="55"/>
        <v>9039</v>
      </c>
    </row>
    <row r="300" spans="1:12" ht="10.5" customHeight="1">
      <c r="A300" s="51"/>
      <c r="B300" s="86"/>
      <c r="C300" s="71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ht="12.75">
      <c r="A301" s="51"/>
      <c r="B301" s="85">
        <v>0.109</v>
      </c>
      <c r="C301" s="71" t="s">
        <v>174</v>
      </c>
      <c r="D301" s="47"/>
      <c r="E301" s="47"/>
      <c r="F301" s="47"/>
      <c r="G301" s="47"/>
      <c r="H301" s="47"/>
      <c r="I301" s="47"/>
      <c r="J301" s="47"/>
      <c r="K301" s="47"/>
      <c r="L301" s="47"/>
    </row>
    <row r="302" spans="1:12" ht="25.5">
      <c r="A302" s="51"/>
      <c r="B302" s="72">
        <v>74</v>
      </c>
      <c r="C302" s="53" t="s">
        <v>175</v>
      </c>
      <c r="D302" s="47"/>
      <c r="E302" s="47"/>
      <c r="F302" s="47"/>
      <c r="G302" s="47"/>
      <c r="H302" s="47"/>
      <c r="I302" s="47"/>
      <c r="J302" s="47"/>
      <c r="K302" s="47"/>
      <c r="L302" s="47"/>
    </row>
    <row r="303" spans="1:12" ht="12.75">
      <c r="A303" s="51"/>
      <c r="B303" s="72">
        <v>44</v>
      </c>
      <c r="C303" s="53" t="s">
        <v>19</v>
      </c>
      <c r="D303" s="47"/>
      <c r="E303" s="47"/>
      <c r="F303" s="47"/>
      <c r="G303" s="47"/>
      <c r="H303" s="47"/>
      <c r="I303" s="47"/>
      <c r="J303" s="47"/>
      <c r="K303" s="47"/>
      <c r="L303" s="47"/>
    </row>
    <row r="304" spans="1:12" ht="12.75">
      <c r="A304" s="51"/>
      <c r="B304" s="56" t="s">
        <v>176</v>
      </c>
      <c r="C304" s="53" t="s">
        <v>21</v>
      </c>
      <c r="D304" s="67">
        <v>0</v>
      </c>
      <c r="E304" s="55">
        <v>1224</v>
      </c>
      <c r="F304" s="67">
        <v>0</v>
      </c>
      <c r="G304" s="55">
        <v>1166</v>
      </c>
      <c r="H304" s="67">
        <v>0</v>
      </c>
      <c r="I304" s="55">
        <v>1166</v>
      </c>
      <c r="J304" s="67">
        <v>0</v>
      </c>
      <c r="K304" s="55">
        <v>1358</v>
      </c>
      <c r="L304" s="55">
        <f aca="true" t="shared" si="56" ref="L304:L310">SUM(J304:K304)</f>
        <v>1358</v>
      </c>
    </row>
    <row r="305" spans="1:12" ht="12.75">
      <c r="A305" s="51"/>
      <c r="B305" s="56" t="s">
        <v>177</v>
      </c>
      <c r="C305" s="53" t="s">
        <v>23</v>
      </c>
      <c r="D305" s="67">
        <v>0</v>
      </c>
      <c r="E305" s="55">
        <v>12</v>
      </c>
      <c r="F305" s="67">
        <v>0</v>
      </c>
      <c r="G305" s="55">
        <v>12</v>
      </c>
      <c r="H305" s="67">
        <v>0</v>
      </c>
      <c r="I305" s="55">
        <v>12</v>
      </c>
      <c r="J305" s="67">
        <v>0</v>
      </c>
      <c r="K305" s="55">
        <v>12</v>
      </c>
      <c r="L305" s="55">
        <f t="shared" si="56"/>
        <v>12</v>
      </c>
    </row>
    <row r="306" spans="1:12" ht="12.75">
      <c r="A306" s="51"/>
      <c r="B306" s="56" t="s">
        <v>178</v>
      </c>
      <c r="C306" s="53" t="s">
        <v>25</v>
      </c>
      <c r="D306" s="55">
        <v>456</v>
      </c>
      <c r="E306" s="49">
        <v>0</v>
      </c>
      <c r="F306" s="47">
        <v>200</v>
      </c>
      <c r="G306" s="49">
        <v>0</v>
      </c>
      <c r="H306" s="47">
        <v>200</v>
      </c>
      <c r="I306" s="49">
        <v>0</v>
      </c>
      <c r="J306" s="49">
        <v>0</v>
      </c>
      <c r="K306" s="49">
        <v>0</v>
      </c>
      <c r="L306" s="49">
        <f t="shared" si="56"/>
        <v>0</v>
      </c>
    </row>
    <row r="307" spans="2:12" ht="12.75">
      <c r="B307" s="46" t="s">
        <v>179</v>
      </c>
      <c r="C307" s="44" t="s">
        <v>180</v>
      </c>
      <c r="D307" s="47">
        <v>364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0</v>
      </c>
      <c r="K307" s="49">
        <v>0</v>
      </c>
      <c r="L307" s="49">
        <f t="shared" si="56"/>
        <v>0</v>
      </c>
    </row>
    <row r="308" spans="2:12" ht="12.75">
      <c r="B308" s="46" t="s">
        <v>266</v>
      </c>
      <c r="C308" s="44" t="s">
        <v>258</v>
      </c>
      <c r="D308" s="48">
        <v>1663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f t="shared" si="56"/>
        <v>0</v>
      </c>
    </row>
    <row r="309" spans="2:12" ht="25.5">
      <c r="B309" s="46" t="s">
        <v>294</v>
      </c>
      <c r="C309" s="44" t="s">
        <v>295</v>
      </c>
      <c r="D309" s="49">
        <v>0</v>
      </c>
      <c r="E309" s="49">
        <v>0</v>
      </c>
      <c r="F309" s="48">
        <v>12345</v>
      </c>
      <c r="G309" s="49">
        <v>0</v>
      </c>
      <c r="H309" s="48">
        <v>12345</v>
      </c>
      <c r="I309" s="49">
        <v>0</v>
      </c>
      <c r="J309" s="48">
        <v>8345</v>
      </c>
      <c r="K309" s="49">
        <v>0</v>
      </c>
      <c r="L309" s="48">
        <f t="shared" si="56"/>
        <v>8345</v>
      </c>
    </row>
    <row r="310" spans="2:12" ht="25.5">
      <c r="B310" s="46" t="s">
        <v>329</v>
      </c>
      <c r="C310" s="44" t="s">
        <v>330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8">
        <v>2500</v>
      </c>
      <c r="K310" s="49">
        <v>0</v>
      </c>
      <c r="L310" s="48">
        <f t="shared" si="56"/>
        <v>2500</v>
      </c>
    </row>
    <row r="311" spans="1:12" ht="12.75">
      <c r="A311" s="51" t="s">
        <v>15</v>
      </c>
      <c r="B311" s="72">
        <v>44</v>
      </c>
      <c r="C311" s="53" t="s">
        <v>19</v>
      </c>
      <c r="D311" s="54">
        <f aca="true" t="shared" si="57" ref="D311:I311">SUM(D304:D309)</f>
        <v>2483</v>
      </c>
      <c r="E311" s="54">
        <f t="shared" si="57"/>
        <v>1236</v>
      </c>
      <c r="F311" s="54">
        <f t="shared" si="57"/>
        <v>12545</v>
      </c>
      <c r="G311" s="54">
        <f t="shared" si="57"/>
        <v>1178</v>
      </c>
      <c r="H311" s="54">
        <f t="shared" si="57"/>
        <v>12545</v>
      </c>
      <c r="I311" s="54">
        <f t="shared" si="57"/>
        <v>1178</v>
      </c>
      <c r="J311" s="54">
        <f>SUM(J304:J310)</f>
        <v>10845</v>
      </c>
      <c r="K311" s="54">
        <f>SUM(K304:K309)</f>
        <v>1370</v>
      </c>
      <c r="L311" s="54">
        <f>SUM(L304:L310)</f>
        <v>12215</v>
      </c>
    </row>
    <row r="312" spans="2:12" ht="10.5" customHeight="1">
      <c r="B312" s="43"/>
      <c r="C312" s="44"/>
      <c r="D312" s="55"/>
      <c r="E312" s="55"/>
      <c r="F312" s="55"/>
      <c r="G312" s="55"/>
      <c r="H312" s="55"/>
      <c r="I312" s="57"/>
      <c r="J312" s="55"/>
      <c r="K312" s="55"/>
      <c r="L312" s="55"/>
    </row>
    <row r="313" spans="2:12" ht="12.75">
      <c r="B313" s="43">
        <v>46</v>
      </c>
      <c r="C313" s="44" t="s">
        <v>37</v>
      </c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ht="12.75">
      <c r="A314" s="59"/>
      <c r="B314" s="88" t="s">
        <v>181</v>
      </c>
      <c r="C314" s="61" t="s">
        <v>21</v>
      </c>
      <c r="D314" s="63">
        <v>0</v>
      </c>
      <c r="E314" s="62">
        <v>1459</v>
      </c>
      <c r="F314" s="63">
        <v>0</v>
      </c>
      <c r="G314" s="62">
        <v>1193</v>
      </c>
      <c r="H314" s="63">
        <v>0</v>
      </c>
      <c r="I314" s="62">
        <v>1193</v>
      </c>
      <c r="J314" s="63">
        <v>0</v>
      </c>
      <c r="K314" s="62">
        <v>1787</v>
      </c>
      <c r="L314" s="62">
        <f>SUM(J314:K314)</f>
        <v>1787</v>
      </c>
    </row>
    <row r="315" spans="2:12" ht="12.75">
      <c r="B315" s="81" t="s">
        <v>182</v>
      </c>
      <c r="C315" s="44" t="s">
        <v>23</v>
      </c>
      <c r="D315" s="67">
        <v>0</v>
      </c>
      <c r="E315" s="55">
        <v>4</v>
      </c>
      <c r="F315" s="67">
        <v>0</v>
      </c>
      <c r="G315" s="55">
        <v>4</v>
      </c>
      <c r="H315" s="67">
        <v>0</v>
      </c>
      <c r="I315" s="55">
        <v>4</v>
      </c>
      <c r="J315" s="67">
        <v>0</v>
      </c>
      <c r="K315" s="55">
        <v>4</v>
      </c>
      <c r="L315" s="47">
        <f>SUM(J315:K315)</f>
        <v>4</v>
      </c>
    </row>
    <row r="316" spans="1:12" ht="12.75">
      <c r="A316" s="51" t="s">
        <v>15</v>
      </c>
      <c r="B316" s="81">
        <v>46</v>
      </c>
      <c r="C316" s="53" t="s">
        <v>37</v>
      </c>
      <c r="D316" s="80">
        <f aca="true" t="shared" si="58" ref="D316:L316">SUM(D314:D315)</f>
        <v>0</v>
      </c>
      <c r="E316" s="54">
        <f t="shared" si="58"/>
        <v>1463</v>
      </c>
      <c r="F316" s="80">
        <f t="shared" si="58"/>
        <v>0</v>
      </c>
      <c r="G316" s="54">
        <f t="shared" si="58"/>
        <v>1197</v>
      </c>
      <c r="H316" s="80">
        <f t="shared" si="58"/>
        <v>0</v>
      </c>
      <c r="I316" s="54">
        <f t="shared" si="58"/>
        <v>1197</v>
      </c>
      <c r="J316" s="80">
        <f t="shared" si="58"/>
        <v>0</v>
      </c>
      <c r="K316" s="54">
        <f t="shared" si="58"/>
        <v>1791</v>
      </c>
      <c r="L316" s="54">
        <f t="shared" si="58"/>
        <v>1791</v>
      </c>
    </row>
    <row r="317" spans="2:12" ht="10.5" customHeight="1">
      <c r="B317" s="43"/>
      <c r="C317" s="44"/>
      <c r="D317" s="55"/>
      <c r="E317" s="67"/>
      <c r="F317" s="67"/>
      <c r="G317" s="67"/>
      <c r="H317" s="57"/>
      <c r="I317" s="57"/>
      <c r="J317" s="57"/>
      <c r="K317" s="57"/>
      <c r="L317" s="67"/>
    </row>
    <row r="318" spans="2:12" ht="12.75">
      <c r="B318" s="43">
        <v>48</v>
      </c>
      <c r="C318" s="44" t="s">
        <v>46</v>
      </c>
      <c r="D318" s="55"/>
      <c r="E318" s="57"/>
      <c r="F318" s="55"/>
      <c r="G318" s="55"/>
      <c r="H318" s="55"/>
      <c r="I318" s="55"/>
      <c r="J318" s="55"/>
      <c r="K318" s="55"/>
      <c r="L318" s="55"/>
    </row>
    <row r="319" spans="1:12" ht="12.75">
      <c r="A319" s="51"/>
      <c r="B319" s="81" t="s">
        <v>183</v>
      </c>
      <c r="C319" s="53" t="s">
        <v>21</v>
      </c>
      <c r="D319" s="67">
        <v>0</v>
      </c>
      <c r="E319" s="55">
        <v>316</v>
      </c>
      <c r="F319" s="67">
        <v>0</v>
      </c>
      <c r="G319" s="55">
        <v>1586</v>
      </c>
      <c r="H319" s="67">
        <v>0</v>
      </c>
      <c r="I319" s="55">
        <v>1586</v>
      </c>
      <c r="J319" s="67">
        <v>0</v>
      </c>
      <c r="K319" s="55">
        <v>766</v>
      </c>
      <c r="L319" s="55">
        <f>SUM(J319:K319)</f>
        <v>766</v>
      </c>
    </row>
    <row r="320" spans="1:12" ht="12.75">
      <c r="A320" s="51"/>
      <c r="B320" s="81" t="s">
        <v>184</v>
      </c>
      <c r="C320" s="53" t="s">
        <v>23</v>
      </c>
      <c r="D320" s="67">
        <v>0</v>
      </c>
      <c r="E320" s="55">
        <v>3</v>
      </c>
      <c r="F320" s="67">
        <v>0</v>
      </c>
      <c r="G320" s="55">
        <v>7</v>
      </c>
      <c r="H320" s="67">
        <v>0</v>
      </c>
      <c r="I320" s="55">
        <v>7</v>
      </c>
      <c r="J320" s="67">
        <v>0</v>
      </c>
      <c r="K320" s="55">
        <v>7</v>
      </c>
      <c r="L320" s="55">
        <f>SUM(J320:K320)</f>
        <v>7</v>
      </c>
    </row>
    <row r="321" spans="1:12" ht="12.75">
      <c r="A321" s="51" t="s">
        <v>15</v>
      </c>
      <c r="B321" s="81">
        <v>48</v>
      </c>
      <c r="C321" s="53" t="s">
        <v>46</v>
      </c>
      <c r="D321" s="80">
        <f aca="true" t="shared" si="59" ref="D321:L321">SUM(D319:D320)</f>
        <v>0</v>
      </c>
      <c r="E321" s="54">
        <f t="shared" si="59"/>
        <v>319</v>
      </c>
      <c r="F321" s="80">
        <f t="shared" si="59"/>
        <v>0</v>
      </c>
      <c r="G321" s="54">
        <f t="shared" si="59"/>
        <v>1593</v>
      </c>
      <c r="H321" s="80">
        <f t="shared" si="59"/>
        <v>0</v>
      </c>
      <c r="I321" s="54">
        <f t="shared" si="59"/>
        <v>1593</v>
      </c>
      <c r="J321" s="80">
        <f t="shared" si="59"/>
        <v>0</v>
      </c>
      <c r="K321" s="54">
        <f t="shared" si="59"/>
        <v>773</v>
      </c>
      <c r="L321" s="54">
        <f t="shared" si="59"/>
        <v>773</v>
      </c>
    </row>
    <row r="322" spans="1:12" ht="25.5">
      <c r="A322" s="51" t="s">
        <v>15</v>
      </c>
      <c r="B322" s="72">
        <v>74</v>
      </c>
      <c r="C322" s="53" t="s">
        <v>175</v>
      </c>
      <c r="D322" s="77">
        <f aca="true" t="shared" si="60" ref="D322:L322">D321+D316+D311</f>
        <v>2483</v>
      </c>
      <c r="E322" s="77">
        <f t="shared" si="60"/>
        <v>3018</v>
      </c>
      <c r="F322" s="77">
        <f t="shared" si="60"/>
        <v>12545</v>
      </c>
      <c r="G322" s="77">
        <f t="shared" si="60"/>
        <v>3968</v>
      </c>
      <c r="H322" s="77">
        <f t="shared" si="60"/>
        <v>12545</v>
      </c>
      <c r="I322" s="77">
        <f t="shared" si="60"/>
        <v>3968</v>
      </c>
      <c r="J322" s="77">
        <f t="shared" si="60"/>
        <v>10845</v>
      </c>
      <c r="K322" s="77">
        <f t="shared" si="60"/>
        <v>3934</v>
      </c>
      <c r="L322" s="77">
        <f t="shared" si="60"/>
        <v>14779</v>
      </c>
    </row>
    <row r="323" spans="1:12" ht="12.75">
      <c r="A323" s="51" t="s">
        <v>15</v>
      </c>
      <c r="B323" s="85">
        <v>0.109</v>
      </c>
      <c r="C323" s="71" t="s">
        <v>174</v>
      </c>
      <c r="D323" s="54">
        <f aca="true" t="shared" si="61" ref="D323:L323">D322</f>
        <v>2483</v>
      </c>
      <c r="E323" s="54">
        <f t="shared" si="61"/>
        <v>3018</v>
      </c>
      <c r="F323" s="54">
        <f t="shared" si="61"/>
        <v>12545</v>
      </c>
      <c r="G323" s="54">
        <f t="shared" si="61"/>
        <v>3968</v>
      </c>
      <c r="H323" s="54">
        <f t="shared" si="61"/>
        <v>12545</v>
      </c>
      <c r="I323" s="54">
        <f t="shared" si="61"/>
        <v>3968</v>
      </c>
      <c r="J323" s="54">
        <f t="shared" si="61"/>
        <v>10845</v>
      </c>
      <c r="K323" s="54">
        <f t="shared" si="61"/>
        <v>3934</v>
      </c>
      <c r="L323" s="54">
        <f t="shared" si="61"/>
        <v>14779</v>
      </c>
    </row>
    <row r="324" spans="1:12" ht="12.75">
      <c r="A324" s="51"/>
      <c r="B324" s="85"/>
      <c r="C324" s="71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ht="38.25">
      <c r="A325" s="51"/>
      <c r="B325" s="85">
        <v>0.113</v>
      </c>
      <c r="C325" s="71" t="s">
        <v>286</v>
      </c>
      <c r="D325" s="47"/>
      <c r="E325" s="47"/>
      <c r="F325" s="47"/>
      <c r="G325" s="47"/>
      <c r="H325" s="47"/>
      <c r="I325" s="47"/>
      <c r="J325" s="47"/>
      <c r="K325" s="47"/>
      <c r="L325" s="47"/>
    </row>
    <row r="326" spans="1:12" ht="12.75" customHeight="1">
      <c r="A326" s="51"/>
      <c r="B326" s="81">
        <v>75</v>
      </c>
      <c r="C326" s="53" t="s">
        <v>185</v>
      </c>
      <c r="D326" s="47"/>
      <c r="E326" s="47"/>
      <c r="F326" s="47"/>
      <c r="G326" s="47"/>
      <c r="H326" s="47"/>
      <c r="I326" s="47"/>
      <c r="J326" s="47"/>
      <c r="K326" s="47"/>
      <c r="L326" s="47"/>
    </row>
    <row r="327" spans="1:12" ht="12.75" customHeight="1">
      <c r="A327" s="51"/>
      <c r="B327" s="81">
        <v>44</v>
      </c>
      <c r="C327" s="53" t="s">
        <v>19</v>
      </c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ht="12.75" customHeight="1">
      <c r="A328" s="51"/>
      <c r="B328" s="81" t="s">
        <v>186</v>
      </c>
      <c r="C328" s="53" t="s">
        <v>21</v>
      </c>
      <c r="D328" s="55">
        <v>4110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f>SUM(J328:K328)</f>
        <v>0</v>
      </c>
    </row>
    <row r="329" spans="1:12" ht="12.75" customHeight="1">
      <c r="A329" s="51"/>
      <c r="B329" s="81" t="s">
        <v>187</v>
      </c>
      <c r="C329" s="53" t="s">
        <v>23</v>
      </c>
      <c r="D329" s="67">
        <v>0</v>
      </c>
      <c r="E329" s="67">
        <v>0</v>
      </c>
      <c r="F329" s="67">
        <v>0</v>
      </c>
      <c r="G329" s="67">
        <v>0</v>
      </c>
      <c r="H329" s="67">
        <v>0</v>
      </c>
      <c r="I329" s="67">
        <v>0</v>
      </c>
      <c r="J329" s="67">
        <v>0</v>
      </c>
      <c r="K329" s="67">
        <v>0</v>
      </c>
      <c r="L329" s="67">
        <f>SUM(J329:K329)</f>
        <v>0</v>
      </c>
    </row>
    <row r="330" spans="2:12" ht="25.5">
      <c r="B330" s="46" t="s">
        <v>188</v>
      </c>
      <c r="C330" s="44" t="s">
        <v>257</v>
      </c>
      <c r="D330" s="47">
        <v>369</v>
      </c>
      <c r="E330" s="67">
        <v>0</v>
      </c>
      <c r="F330" s="55">
        <v>2173</v>
      </c>
      <c r="G330" s="67">
        <v>0</v>
      </c>
      <c r="H330" s="55">
        <v>2173</v>
      </c>
      <c r="I330" s="67">
        <v>0</v>
      </c>
      <c r="J330" s="55">
        <v>1598</v>
      </c>
      <c r="K330" s="67">
        <v>0</v>
      </c>
      <c r="L330" s="55">
        <f>SUM(J330:K330)</f>
        <v>1598</v>
      </c>
    </row>
    <row r="331" spans="2:12" ht="25.5">
      <c r="B331" s="46" t="s">
        <v>189</v>
      </c>
      <c r="C331" s="44" t="s">
        <v>190</v>
      </c>
      <c r="D331" s="49">
        <v>0</v>
      </c>
      <c r="E331" s="67">
        <v>0</v>
      </c>
      <c r="F331" s="57">
        <v>209</v>
      </c>
      <c r="G331" s="67">
        <v>0</v>
      </c>
      <c r="H331" s="57">
        <v>1027</v>
      </c>
      <c r="I331" s="67">
        <v>0</v>
      </c>
      <c r="J331" s="57">
        <v>500</v>
      </c>
      <c r="K331" s="67">
        <v>0</v>
      </c>
      <c r="L331" s="57">
        <f>SUM(J331:K331)</f>
        <v>500</v>
      </c>
    </row>
    <row r="332" spans="1:12" ht="12.75" customHeight="1">
      <c r="A332" s="51" t="s">
        <v>15</v>
      </c>
      <c r="B332" s="81">
        <v>44</v>
      </c>
      <c r="C332" s="53" t="s">
        <v>19</v>
      </c>
      <c r="D332" s="79">
        <f aca="true" t="shared" si="62" ref="D332:L332">SUM(D328:D331)</f>
        <v>4479</v>
      </c>
      <c r="E332" s="80">
        <f t="shared" si="62"/>
        <v>0</v>
      </c>
      <c r="F332" s="79">
        <f t="shared" si="62"/>
        <v>2382</v>
      </c>
      <c r="G332" s="80">
        <f t="shared" si="62"/>
        <v>0</v>
      </c>
      <c r="H332" s="79">
        <f t="shared" si="62"/>
        <v>3200</v>
      </c>
      <c r="I332" s="80">
        <f t="shared" si="62"/>
        <v>0</v>
      </c>
      <c r="J332" s="79">
        <f t="shared" si="62"/>
        <v>2098</v>
      </c>
      <c r="K332" s="80">
        <f t="shared" si="62"/>
        <v>0</v>
      </c>
      <c r="L332" s="79">
        <f t="shared" si="62"/>
        <v>2098</v>
      </c>
    </row>
    <row r="333" spans="1:12" ht="12.75" customHeight="1">
      <c r="A333" s="51" t="s">
        <v>15</v>
      </c>
      <c r="B333" s="81">
        <v>75</v>
      </c>
      <c r="C333" s="53" t="s">
        <v>185</v>
      </c>
      <c r="D333" s="79">
        <f aca="true" t="shared" si="63" ref="D333:L334">D332</f>
        <v>4479</v>
      </c>
      <c r="E333" s="80">
        <f t="shared" si="63"/>
        <v>0</v>
      </c>
      <c r="F333" s="79">
        <f t="shared" si="63"/>
        <v>2382</v>
      </c>
      <c r="G333" s="80">
        <f t="shared" si="63"/>
        <v>0</v>
      </c>
      <c r="H333" s="79">
        <f t="shared" si="63"/>
        <v>3200</v>
      </c>
      <c r="I333" s="80">
        <f t="shared" si="63"/>
        <v>0</v>
      </c>
      <c r="J333" s="79">
        <f t="shared" si="63"/>
        <v>2098</v>
      </c>
      <c r="K333" s="80">
        <f t="shared" si="63"/>
        <v>0</v>
      </c>
      <c r="L333" s="79">
        <f t="shared" si="63"/>
        <v>2098</v>
      </c>
    </row>
    <row r="334" spans="1:12" ht="38.25">
      <c r="A334" s="51" t="s">
        <v>15</v>
      </c>
      <c r="B334" s="85">
        <v>0.113</v>
      </c>
      <c r="C334" s="71" t="s">
        <v>286</v>
      </c>
      <c r="D334" s="79">
        <f t="shared" si="63"/>
        <v>4479</v>
      </c>
      <c r="E334" s="80">
        <f t="shared" si="63"/>
        <v>0</v>
      </c>
      <c r="F334" s="79">
        <f t="shared" si="63"/>
        <v>2382</v>
      </c>
      <c r="G334" s="80">
        <f t="shared" si="63"/>
        <v>0</v>
      </c>
      <c r="H334" s="79">
        <f t="shared" si="63"/>
        <v>3200</v>
      </c>
      <c r="I334" s="80">
        <f t="shared" si="63"/>
        <v>0</v>
      </c>
      <c r="J334" s="79">
        <f t="shared" si="63"/>
        <v>2098</v>
      </c>
      <c r="K334" s="80">
        <f t="shared" si="63"/>
        <v>0</v>
      </c>
      <c r="L334" s="79">
        <f t="shared" si="63"/>
        <v>2098</v>
      </c>
    </row>
    <row r="335" spans="1:12" ht="12.75">
      <c r="A335" s="51"/>
      <c r="B335" s="86"/>
      <c r="C335" s="71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ht="38.25">
      <c r="A336" s="51"/>
      <c r="B336" s="85">
        <v>0.196</v>
      </c>
      <c r="C336" s="71" t="s">
        <v>191</v>
      </c>
      <c r="D336" s="55"/>
      <c r="E336" s="55"/>
      <c r="F336" s="55"/>
      <c r="G336" s="55"/>
      <c r="H336" s="55"/>
      <c r="I336" s="55"/>
      <c r="J336" s="55"/>
      <c r="K336" s="55"/>
      <c r="L336" s="47"/>
    </row>
    <row r="337" spans="1:12" ht="12.75" customHeight="1">
      <c r="A337" s="51"/>
      <c r="B337" s="72" t="s">
        <v>192</v>
      </c>
      <c r="C337" s="53" t="s">
        <v>193</v>
      </c>
      <c r="D337" s="55">
        <v>1500</v>
      </c>
      <c r="E337" s="67">
        <v>0</v>
      </c>
      <c r="F337" s="67">
        <v>0</v>
      </c>
      <c r="G337" s="67">
        <v>0</v>
      </c>
      <c r="H337" s="67">
        <v>0</v>
      </c>
      <c r="I337" s="67">
        <v>0</v>
      </c>
      <c r="J337" s="67">
        <v>0</v>
      </c>
      <c r="K337" s="67">
        <v>0</v>
      </c>
      <c r="L337" s="67">
        <f>SUM(J337:K337)</f>
        <v>0</v>
      </c>
    </row>
    <row r="338" spans="1:12" ht="38.25">
      <c r="A338" s="51" t="s">
        <v>15</v>
      </c>
      <c r="B338" s="85">
        <v>0.196</v>
      </c>
      <c r="C338" s="71" t="s">
        <v>191</v>
      </c>
      <c r="D338" s="54">
        <f aca="true" t="shared" si="64" ref="D338:L338">D337</f>
        <v>1500</v>
      </c>
      <c r="E338" s="80">
        <f t="shared" si="64"/>
        <v>0</v>
      </c>
      <c r="F338" s="80">
        <f t="shared" si="64"/>
        <v>0</v>
      </c>
      <c r="G338" s="80">
        <f t="shared" si="64"/>
        <v>0</v>
      </c>
      <c r="H338" s="80">
        <f t="shared" si="64"/>
        <v>0</v>
      </c>
      <c r="I338" s="80">
        <f t="shared" si="64"/>
        <v>0</v>
      </c>
      <c r="J338" s="80">
        <f t="shared" si="64"/>
        <v>0</v>
      </c>
      <c r="K338" s="80">
        <f t="shared" si="64"/>
        <v>0</v>
      </c>
      <c r="L338" s="80">
        <f t="shared" si="64"/>
        <v>0</v>
      </c>
    </row>
    <row r="339" spans="1:12" ht="12.75" customHeight="1">
      <c r="A339" s="51"/>
      <c r="B339" s="86"/>
      <c r="C339" s="71"/>
      <c r="D339" s="55"/>
      <c r="E339" s="55"/>
      <c r="F339" s="55"/>
      <c r="G339" s="67"/>
      <c r="H339" s="55"/>
      <c r="I339" s="57"/>
      <c r="J339" s="55"/>
      <c r="K339" s="57"/>
      <c r="L339" s="55"/>
    </row>
    <row r="340" spans="1:12" ht="12.75" customHeight="1">
      <c r="A340" s="89"/>
      <c r="B340" s="90">
        <v>0.198</v>
      </c>
      <c r="C340" s="91" t="s">
        <v>255</v>
      </c>
      <c r="D340" s="55"/>
      <c r="E340" s="55"/>
      <c r="F340" s="55"/>
      <c r="G340" s="67"/>
      <c r="H340" s="55"/>
      <c r="I340" s="57"/>
      <c r="J340" s="55"/>
      <c r="K340" s="57"/>
      <c r="L340" s="55"/>
    </row>
    <row r="341" spans="1:12" ht="12.75" customHeight="1">
      <c r="A341" s="89"/>
      <c r="B341" s="72" t="s">
        <v>192</v>
      </c>
      <c r="C341" s="53" t="s">
        <v>193</v>
      </c>
      <c r="D341" s="55">
        <v>3500</v>
      </c>
      <c r="E341" s="67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f>SUM(J341:K341)</f>
        <v>0</v>
      </c>
    </row>
    <row r="342" spans="1:12" ht="12.75" customHeight="1">
      <c r="A342" s="125" t="s">
        <v>15</v>
      </c>
      <c r="B342" s="150">
        <v>0.198</v>
      </c>
      <c r="C342" s="151" t="s">
        <v>255</v>
      </c>
      <c r="D342" s="54">
        <f aca="true" t="shared" si="65" ref="D342:L342">D341</f>
        <v>3500</v>
      </c>
      <c r="E342" s="80">
        <f t="shared" si="65"/>
        <v>0</v>
      </c>
      <c r="F342" s="80">
        <f t="shared" si="65"/>
        <v>0</v>
      </c>
      <c r="G342" s="80">
        <f t="shared" si="65"/>
        <v>0</v>
      </c>
      <c r="H342" s="80">
        <f t="shared" si="65"/>
        <v>0</v>
      </c>
      <c r="I342" s="80">
        <f t="shared" si="65"/>
        <v>0</v>
      </c>
      <c r="J342" s="80">
        <f t="shared" si="65"/>
        <v>0</v>
      </c>
      <c r="K342" s="80">
        <f t="shared" si="65"/>
        <v>0</v>
      </c>
      <c r="L342" s="80">
        <f t="shared" si="65"/>
        <v>0</v>
      </c>
    </row>
    <row r="343" spans="1:12" ht="12.75" customHeight="1">
      <c r="A343" s="51"/>
      <c r="B343" s="92">
        <v>0.8</v>
      </c>
      <c r="C343" s="71" t="s">
        <v>194</v>
      </c>
      <c r="D343" s="47"/>
      <c r="E343" s="47"/>
      <c r="F343" s="47"/>
      <c r="G343" s="47"/>
      <c r="H343" s="47"/>
      <c r="I343" s="47"/>
      <c r="J343" s="47"/>
      <c r="K343" s="47"/>
      <c r="L343" s="47"/>
    </row>
    <row r="344" spans="1:12" ht="12.75" customHeight="1">
      <c r="A344" s="51"/>
      <c r="B344" s="72">
        <v>76</v>
      </c>
      <c r="C344" s="53" t="s">
        <v>281</v>
      </c>
      <c r="D344" s="47"/>
      <c r="E344" s="47"/>
      <c r="F344" s="47"/>
      <c r="G344" s="47"/>
      <c r="H344" s="47"/>
      <c r="I344" s="47"/>
      <c r="J344" s="47"/>
      <c r="K344" s="47"/>
      <c r="L344" s="47"/>
    </row>
    <row r="345" spans="1:12" ht="12.75" customHeight="1">
      <c r="A345" s="51"/>
      <c r="B345" s="56" t="s">
        <v>195</v>
      </c>
      <c r="C345" s="53" t="s">
        <v>60</v>
      </c>
      <c r="D345" s="49">
        <v>0</v>
      </c>
      <c r="E345" s="47">
        <v>45</v>
      </c>
      <c r="F345" s="49">
        <v>0</v>
      </c>
      <c r="G345" s="47">
        <v>40</v>
      </c>
      <c r="H345" s="49">
        <v>0</v>
      </c>
      <c r="I345" s="47">
        <v>40</v>
      </c>
      <c r="J345" s="49">
        <v>0</v>
      </c>
      <c r="K345" s="47">
        <v>50</v>
      </c>
      <c r="L345" s="47">
        <f>SUM(J345:K345)</f>
        <v>50</v>
      </c>
    </row>
    <row r="346" spans="1:12" ht="12.75" customHeight="1">
      <c r="A346" s="51" t="s">
        <v>15</v>
      </c>
      <c r="B346" s="72">
        <v>76</v>
      </c>
      <c r="C346" s="53" t="s">
        <v>282</v>
      </c>
      <c r="D346" s="80">
        <f aca="true" t="shared" si="66" ref="D346:L347">D345</f>
        <v>0</v>
      </c>
      <c r="E346" s="54">
        <f t="shared" si="66"/>
        <v>45</v>
      </c>
      <c r="F346" s="80">
        <f t="shared" si="66"/>
        <v>0</v>
      </c>
      <c r="G346" s="54">
        <f t="shared" si="66"/>
        <v>40</v>
      </c>
      <c r="H346" s="80">
        <f t="shared" si="66"/>
        <v>0</v>
      </c>
      <c r="I346" s="54">
        <f t="shared" si="66"/>
        <v>40</v>
      </c>
      <c r="J346" s="80">
        <f t="shared" si="66"/>
        <v>0</v>
      </c>
      <c r="K346" s="54">
        <f t="shared" si="66"/>
        <v>50</v>
      </c>
      <c r="L346" s="54">
        <f t="shared" si="66"/>
        <v>50</v>
      </c>
    </row>
    <row r="347" spans="1:12" ht="12.75" customHeight="1">
      <c r="A347" s="5" t="s">
        <v>15</v>
      </c>
      <c r="B347" s="92">
        <v>0.8</v>
      </c>
      <c r="C347" s="38" t="s">
        <v>194</v>
      </c>
      <c r="D347" s="80">
        <f>D346</f>
        <v>0</v>
      </c>
      <c r="E347" s="54">
        <f t="shared" si="66"/>
        <v>45</v>
      </c>
      <c r="F347" s="80">
        <f t="shared" si="66"/>
        <v>0</v>
      </c>
      <c r="G347" s="54">
        <f t="shared" si="66"/>
        <v>40</v>
      </c>
      <c r="H347" s="80">
        <f t="shared" si="66"/>
        <v>0</v>
      </c>
      <c r="I347" s="54">
        <f t="shared" si="66"/>
        <v>40</v>
      </c>
      <c r="J347" s="80">
        <f t="shared" si="66"/>
        <v>0</v>
      </c>
      <c r="K347" s="54">
        <f t="shared" si="66"/>
        <v>50</v>
      </c>
      <c r="L347" s="54">
        <f t="shared" si="66"/>
        <v>50</v>
      </c>
    </row>
    <row r="348" spans="1:12" ht="12.75" customHeight="1">
      <c r="A348" s="87" t="s">
        <v>15</v>
      </c>
      <c r="B348" s="86">
        <v>2403</v>
      </c>
      <c r="C348" s="71" t="s">
        <v>2</v>
      </c>
      <c r="D348" s="79">
        <f aca="true" t="shared" si="67" ref="D348:L348">D347+D334+D323+D299+D262+D245+D216+D198+D163+D61+D338+D342+D114</f>
        <v>140264</v>
      </c>
      <c r="E348" s="79">
        <f t="shared" si="67"/>
        <v>156419</v>
      </c>
      <c r="F348" s="79">
        <f t="shared" si="67"/>
        <v>132359</v>
      </c>
      <c r="G348" s="79">
        <f t="shared" si="67"/>
        <v>148541</v>
      </c>
      <c r="H348" s="79">
        <f t="shared" si="67"/>
        <v>167677</v>
      </c>
      <c r="I348" s="79">
        <f t="shared" si="67"/>
        <v>172241</v>
      </c>
      <c r="J348" s="79">
        <f t="shared" si="67"/>
        <v>120224</v>
      </c>
      <c r="K348" s="79">
        <f t="shared" si="67"/>
        <v>156075</v>
      </c>
      <c r="L348" s="79">
        <f t="shared" si="67"/>
        <v>276299</v>
      </c>
    </row>
    <row r="349" spans="1:12" ht="12.75" customHeight="1">
      <c r="A349" s="87"/>
      <c r="B349" s="86"/>
      <c r="C349" s="71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ht="12.75" customHeight="1">
      <c r="A350" s="17"/>
      <c r="B350" s="40"/>
      <c r="C350" s="44"/>
      <c r="D350" s="93"/>
      <c r="E350" s="93"/>
      <c r="F350" s="55"/>
      <c r="G350" s="55"/>
      <c r="H350" s="55"/>
      <c r="I350" s="55"/>
      <c r="J350" s="55"/>
      <c r="K350" s="55"/>
      <c r="L350" s="47"/>
    </row>
    <row r="351" spans="1:12" ht="12.75" customHeight="1">
      <c r="A351" s="5" t="s">
        <v>17</v>
      </c>
      <c r="B351" s="40">
        <v>2404</v>
      </c>
      <c r="C351" s="38" t="s">
        <v>3</v>
      </c>
      <c r="D351" s="47"/>
      <c r="E351" s="47"/>
      <c r="F351" s="47"/>
      <c r="G351" s="47"/>
      <c r="H351" s="47"/>
      <c r="I351" s="47"/>
      <c r="J351" s="47"/>
      <c r="K351" s="47"/>
      <c r="L351" s="47"/>
    </row>
    <row r="352" spans="2:12" ht="12.75" customHeight="1">
      <c r="B352" s="92">
        <v>0.001</v>
      </c>
      <c r="C352" s="42" t="s">
        <v>208</v>
      </c>
      <c r="D352" s="47"/>
      <c r="E352" s="47"/>
      <c r="F352" s="47"/>
      <c r="G352" s="47"/>
      <c r="H352" s="47"/>
      <c r="I352" s="47"/>
      <c r="J352" s="47"/>
      <c r="K352" s="47"/>
      <c r="L352" s="47"/>
    </row>
    <row r="353" spans="2:12" ht="12.75" customHeight="1">
      <c r="B353" s="43">
        <v>60</v>
      </c>
      <c r="C353" s="44" t="s">
        <v>18</v>
      </c>
      <c r="D353" s="47"/>
      <c r="E353" s="47"/>
      <c r="F353" s="47"/>
      <c r="G353" s="47"/>
      <c r="H353" s="47"/>
      <c r="I353" s="47"/>
      <c r="J353" s="47"/>
      <c r="K353" s="47"/>
      <c r="L353" s="47"/>
    </row>
    <row r="354" spans="2:12" ht="12.75" customHeight="1">
      <c r="B354" s="43">
        <v>44</v>
      </c>
      <c r="C354" s="44" t="s">
        <v>19</v>
      </c>
      <c r="D354" s="47"/>
      <c r="E354" s="47"/>
      <c r="F354" s="47"/>
      <c r="G354" s="47"/>
      <c r="H354" s="47"/>
      <c r="I354" s="47"/>
      <c r="J354" s="47"/>
      <c r="K354" s="47"/>
      <c r="L354" s="47"/>
    </row>
    <row r="355" spans="1:12" ht="12.75" customHeight="1">
      <c r="A355" s="51"/>
      <c r="B355" s="56" t="s">
        <v>20</v>
      </c>
      <c r="C355" s="53" t="s">
        <v>21</v>
      </c>
      <c r="D355" s="55">
        <v>2584</v>
      </c>
      <c r="E355" s="57">
        <v>1427</v>
      </c>
      <c r="F355" s="55">
        <v>4100</v>
      </c>
      <c r="G355" s="55">
        <v>1744</v>
      </c>
      <c r="H355" s="55">
        <v>4100</v>
      </c>
      <c r="I355" s="55">
        <v>1744</v>
      </c>
      <c r="J355" s="57">
        <v>3000</v>
      </c>
      <c r="K355" s="55">
        <v>1743</v>
      </c>
      <c r="L355" s="55">
        <f>SUM(J355:K355)</f>
        <v>4743</v>
      </c>
    </row>
    <row r="356" spans="1:12" ht="12.75" customHeight="1">
      <c r="A356" s="51"/>
      <c r="B356" s="56" t="s">
        <v>196</v>
      </c>
      <c r="C356" s="53" t="s">
        <v>55</v>
      </c>
      <c r="D356" s="55">
        <v>266</v>
      </c>
      <c r="E356" s="67">
        <v>0</v>
      </c>
      <c r="F356" s="55">
        <v>300</v>
      </c>
      <c r="G356" s="67">
        <v>0</v>
      </c>
      <c r="H356" s="55">
        <v>300</v>
      </c>
      <c r="I356" s="67">
        <v>0</v>
      </c>
      <c r="J356" s="57">
        <v>100</v>
      </c>
      <c r="K356" s="67">
        <v>0</v>
      </c>
      <c r="L356" s="57">
        <f>SUM(J356:K356)</f>
        <v>100</v>
      </c>
    </row>
    <row r="357" spans="2:12" ht="12.75" customHeight="1">
      <c r="B357" s="46" t="s">
        <v>24</v>
      </c>
      <c r="C357" s="44" t="s">
        <v>25</v>
      </c>
      <c r="D357" s="48">
        <v>87</v>
      </c>
      <c r="E357" s="67">
        <v>0</v>
      </c>
      <c r="F357" s="49">
        <v>0</v>
      </c>
      <c r="G357" s="49">
        <v>0</v>
      </c>
      <c r="H357" s="49">
        <v>0</v>
      </c>
      <c r="I357" s="49">
        <v>0</v>
      </c>
      <c r="J357" s="48">
        <v>700</v>
      </c>
      <c r="K357" s="49">
        <v>0</v>
      </c>
      <c r="L357" s="48">
        <f>SUM(J357:K357)</f>
        <v>700</v>
      </c>
    </row>
    <row r="358" spans="1:12" ht="12.75" customHeight="1">
      <c r="A358" s="51"/>
      <c r="B358" s="56" t="s">
        <v>278</v>
      </c>
      <c r="C358" s="50" t="s">
        <v>320</v>
      </c>
      <c r="D358" s="67">
        <v>0</v>
      </c>
      <c r="E358" s="67">
        <v>0</v>
      </c>
      <c r="F358" s="57">
        <v>1000</v>
      </c>
      <c r="G358" s="67">
        <v>0</v>
      </c>
      <c r="H358" s="57">
        <v>1000</v>
      </c>
      <c r="I358" s="67">
        <v>0</v>
      </c>
      <c r="J358" s="67">
        <v>0</v>
      </c>
      <c r="K358" s="67">
        <v>0</v>
      </c>
      <c r="L358" s="67">
        <f>SUM(J358:K358)</f>
        <v>0</v>
      </c>
    </row>
    <row r="359" spans="1:12" ht="12.75" customHeight="1">
      <c r="A359" s="51" t="s">
        <v>15</v>
      </c>
      <c r="B359" s="81">
        <v>44</v>
      </c>
      <c r="C359" s="53" t="s">
        <v>19</v>
      </c>
      <c r="D359" s="54">
        <f aca="true" t="shared" si="68" ref="D359:L359">SUM(D355:D358)</f>
        <v>2937</v>
      </c>
      <c r="E359" s="54">
        <f t="shared" si="68"/>
        <v>1427</v>
      </c>
      <c r="F359" s="54">
        <f t="shared" si="68"/>
        <v>5400</v>
      </c>
      <c r="G359" s="54">
        <f t="shared" si="68"/>
        <v>1744</v>
      </c>
      <c r="H359" s="54">
        <f t="shared" si="68"/>
        <v>5400</v>
      </c>
      <c r="I359" s="54">
        <f t="shared" si="68"/>
        <v>1744</v>
      </c>
      <c r="J359" s="54">
        <f t="shared" si="68"/>
        <v>3800</v>
      </c>
      <c r="K359" s="54">
        <f t="shared" si="68"/>
        <v>1743</v>
      </c>
      <c r="L359" s="54">
        <f t="shared" si="68"/>
        <v>5543</v>
      </c>
    </row>
    <row r="360" spans="1:12" ht="12.75">
      <c r="A360" s="51"/>
      <c r="B360" s="56"/>
      <c r="C360" s="53"/>
      <c r="D360" s="47"/>
      <c r="E360" s="47"/>
      <c r="F360" s="47"/>
      <c r="G360" s="47"/>
      <c r="H360" s="47"/>
      <c r="I360" s="47"/>
      <c r="J360" s="47"/>
      <c r="K360" s="47"/>
      <c r="L360" s="47"/>
    </row>
    <row r="361" spans="1:12" ht="12.75" customHeight="1">
      <c r="A361" s="51"/>
      <c r="B361" s="81">
        <v>45</v>
      </c>
      <c r="C361" s="53" t="s">
        <v>32</v>
      </c>
      <c r="D361" s="47"/>
      <c r="E361" s="47"/>
      <c r="F361" s="47"/>
      <c r="G361" s="47"/>
      <c r="H361" s="47"/>
      <c r="I361" s="47"/>
      <c r="J361" s="47"/>
      <c r="K361" s="47"/>
      <c r="L361" s="47"/>
    </row>
    <row r="362" spans="1:12" ht="12.75" customHeight="1">
      <c r="A362" s="51"/>
      <c r="B362" s="56" t="s">
        <v>33</v>
      </c>
      <c r="C362" s="53" t="s">
        <v>21</v>
      </c>
      <c r="D362" s="49">
        <v>0</v>
      </c>
      <c r="E362" s="47">
        <v>2251</v>
      </c>
      <c r="F362" s="49">
        <v>0</v>
      </c>
      <c r="G362" s="47">
        <v>2437</v>
      </c>
      <c r="H362" s="49">
        <v>0</v>
      </c>
      <c r="I362" s="47">
        <v>2437</v>
      </c>
      <c r="J362" s="49">
        <v>0</v>
      </c>
      <c r="K362" s="47">
        <v>2716</v>
      </c>
      <c r="L362" s="47">
        <f>SUM(J362:K362)</f>
        <v>2716</v>
      </c>
    </row>
    <row r="363" spans="1:12" ht="12.75" customHeight="1">
      <c r="A363" s="51" t="s">
        <v>15</v>
      </c>
      <c r="B363" s="81">
        <v>45</v>
      </c>
      <c r="C363" s="53" t="s">
        <v>32</v>
      </c>
      <c r="D363" s="80">
        <f aca="true" t="shared" si="69" ref="D363:L363">SUM(D362:D362)</f>
        <v>0</v>
      </c>
      <c r="E363" s="54">
        <f t="shared" si="69"/>
        <v>2251</v>
      </c>
      <c r="F363" s="80">
        <f t="shared" si="69"/>
        <v>0</v>
      </c>
      <c r="G363" s="54">
        <f t="shared" si="69"/>
        <v>2437</v>
      </c>
      <c r="H363" s="80">
        <f t="shared" si="69"/>
        <v>0</v>
      </c>
      <c r="I363" s="54">
        <f t="shared" si="69"/>
        <v>2437</v>
      </c>
      <c r="J363" s="80">
        <f t="shared" si="69"/>
        <v>0</v>
      </c>
      <c r="K363" s="54">
        <f t="shared" si="69"/>
        <v>2716</v>
      </c>
      <c r="L363" s="54">
        <f t="shared" si="69"/>
        <v>2716</v>
      </c>
    </row>
    <row r="364" spans="1:12" ht="9.75" customHeight="1">
      <c r="A364" s="51"/>
      <c r="B364" s="56"/>
      <c r="C364" s="94"/>
      <c r="D364" s="47"/>
      <c r="E364" s="47"/>
      <c r="F364" s="47"/>
      <c r="G364" s="47"/>
      <c r="H364" s="47"/>
      <c r="I364" s="47"/>
      <c r="J364" s="47"/>
      <c r="K364" s="47"/>
      <c r="L364" s="47"/>
    </row>
    <row r="365" spans="1:12" ht="12.75" customHeight="1">
      <c r="A365" s="51"/>
      <c r="B365" s="81">
        <v>47</v>
      </c>
      <c r="C365" s="53" t="s">
        <v>41</v>
      </c>
      <c r="D365" s="47"/>
      <c r="E365" s="47"/>
      <c r="F365" s="47"/>
      <c r="G365" s="47"/>
      <c r="H365" s="47"/>
      <c r="I365" s="47"/>
      <c r="J365" s="47"/>
      <c r="K365" s="47"/>
      <c r="L365" s="47"/>
    </row>
    <row r="366" spans="1:12" ht="12.75" customHeight="1">
      <c r="A366" s="51"/>
      <c r="B366" s="56" t="s">
        <v>42</v>
      </c>
      <c r="C366" s="53" t="s">
        <v>21</v>
      </c>
      <c r="D366" s="55">
        <v>1699</v>
      </c>
      <c r="E366" s="67">
        <v>0</v>
      </c>
      <c r="F366" s="55">
        <v>400</v>
      </c>
      <c r="G366" s="67">
        <v>0</v>
      </c>
      <c r="H366" s="55">
        <v>400</v>
      </c>
      <c r="I366" s="67">
        <v>0</v>
      </c>
      <c r="J366" s="57">
        <v>2250</v>
      </c>
      <c r="K366" s="67">
        <v>0</v>
      </c>
      <c r="L366" s="57">
        <f>SUM(J366:K366)</f>
        <v>2250</v>
      </c>
    </row>
    <row r="367" spans="1:12" ht="12.75" customHeight="1">
      <c r="A367" s="51"/>
      <c r="B367" s="56" t="s">
        <v>197</v>
      </c>
      <c r="C367" s="53" t="s">
        <v>55</v>
      </c>
      <c r="D367" s="55">
        <v>256</v>
      </c>
      <c r="E367" s="67">
        <v>0</v>
      </c>
      <c r="F367" s="55">
        <v>200</v>
      </c>
      <c r="G367" s="67">
        <v>0</v>
      </c>
      <c r="H367" s="55">
        <v>200</v>
      </c>
      <c r="I367" s="67">
        <v>0</v>
      </c>
      <c r="J367" s="57">
        <v>300</v>
      </c>
      <c r="K367" s="67">
        <v>0</v>
      </c>
      <c r="L367" s="57">
        <f>SUM(J367:K367)</f>
        <v>300</v>
      </c>
    </row>
    <row r="368" spans="1:12" ht="12.75" customHeight="1">
      <c r="A368" s="51"/>
      <c r="B368" s="56" t="s">
        <v>43</v>
      </c>
      <c r="C368" s="53" t="s">
        <v>23</v>
      </c>
      <c r="D368" s="55">
        <v>48</v>
      </c>
      <c r="E368" s="67">
        <v>0</v>
      </c>
      <c r="F368" s="67">
        <v>0</v>
      </c>
      <c r="G368" s="67">
        <v>0</v>
      </c>
      <c r="H368" s="67">
        <v>0</v>
      </c>
      <c r="I368" s="67">
        <v>0</v>
      </c>
      <c r="J368" s="67">
        <v>0</v>
      </c>
      <c r="K368" s="67">
        <v>0</v>
      </c>
      <c r="L368" s="67">
        <f>SUM(J368:K368)</f>
        <v>0</v>
      </c>
    </row>
    <row r="369" spans="1:12" ht="12.75">
      <c r="A369" s="51"/>
      <c r="B369" s="56" t="s">
        <v>44</v>
      </c>
      <c r="C369" s="53" t="s">
        <v>25</v>
      </c>
      <c r="D369" s="55">
        <v>79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57">
        <v>300</v>
      </c>
      <c r="K369" s="67">
        <v>0</v>
      </c>
      <c r="L369" s="57">
        <f>SUM(J369:K369)</f>
        <v>300</v>
      </c>
    </row>
    <row r="370" spans="1:12" ht="12.75">
      <c r="A370" s="51" t="s">
        <v>15</v>
      </c>
      <c r="B370" s="81">
        <v>47</v>
      </c>
      <c r="C370" s="53" t="s">
        <v>41</v>
      </c>
      <c r="D370" s="54">
        <f aca="true" t="shared" si="70" ref="D370:L370">SUM(D366:D369)</f>
        <v>2082</v>
      </c>
      <c r="E370" s="80">
        <f t="shared" si="70"/>
        <v>0</v>
      </c>
      <c r="F370" s="54">
        <f t="shared" si="70"/>
        <v>600</v>
      </c>
      <c r="G370" s="80">
        <f t="shared" si="70"/>
        <v>0</v>
      </c>
      <c r="H370" s="54">
        <f t="shared" si="70"/>
        <v>600</v>
      </c>
      <c r="I370" s="80">
        <f t="shared" si="70"/>
        <v>0</v>
      </c>
      <c r="J370" s="54">
        <f t="shared" si="70"/>
        <v>2850</v>
      </c>
      <c r="K370" s="80">
        <f t="shared" si="70"/>
        <v>0</v>
      </c>
      <c r="L370" s="54">
        <f t="shared" si="70"/>
        <v>2850</v>
      </c>
    </row>
    <row r="371" spans="1:12" ht="12.75">
      <c r="A371" s="51" t="s">
        <v>15</v>
      </c>
      <c r="B371" s="81">
        <v>60</v>
      </c>
      <c r="C371" s="53" t="s">
        <v>18</v>
      </c>
      <c r="D371" s="54">
        <f aca="true" t="shared" si="71" ref="D371:L371">D370+D363+D359+D353</f>
        <v>5019</v>
      </c>
      <c r="E371" s="54">
        <f t="shared" si="71"/>
        <v>3678</v>
      </c>
      <c r="F371" s="54">
        <f t="shared" si="71"/>
        <v>6000</v>
      </c>
      <c r="G371" s="54">
        <f t="shared" si="71"/>
        <v>4181</v>
      </c>
      <c r="H371" s="54">
        <f t="shared" si="71"/>
        <v>6000</v>
      </c>
      <c r="I371" s="54">
        <f t="shared" si="71"/>
        <v>4181</v>
      </c>
      <c r="J371" s="54">
        <f t="shared" si="71"/>
        <v>6650</v>
      </c>
      <c r="K371" s="54">
        <f t="shared" si="71"/>
        <v>4459</v>
      </c>
      <c r="L371" s="54">
        <f t="shared" si="71"/>
        <v>11109</v>
      </c>
    </row>
    <row r="372" spans="1:12" ht="12.75">
      <c r="A372" s="51"/>
      <c r="B372" s="56"/>
      <c r="C372" s="53"/>
      <c r="D372" s="47"/>
      <c r="E372" s="47"/>
      <c r="F372" s="47"/>
      <c r="G372" s="47"/>
      <c r="H372" s="47"/>
      <c r="I372" s="47"/>
      <c r="J372" s="47"/>
      <c r="K372" s="47"/>
      <c r="L372" s="47"/>
    </row>
    <row r="373" spans="1:12" ht="12.75">
      <c r="A373" s="51"/>
      <c r="B373" s="81">
        <v>61</v>
      </c>
      <c r="C373" s="53" t="s">
        <v>194</v>
      </c>
      <c r="D373" s="93"/>
      <c r="E373" s="93"/>
      <c r="F373" s="47"/>
      <c r="G373" s="47"/>
      <c r="H373" s="47"/>
      <c r="I373" s="47"/>
      <c r="J373" s="47"/>
      <c r="K373" s="47"/>
      <c r="L373" s="47"/>
    </row>
    <row r="374" spans="2:12" ht="12.75">
      <c r="B374" s="46" t="s">
        <v>265</v>
      </c>
      <c r="C374" s="44" t="s">
        <v>258</v>
      </c>
      <c r="D374" s="48">
        <v>180</v>
      </c>
      <c r="E374" s="49">
        <v>0</v>
      </c>
      <c r="F374" s="49">
        <v>0</v>
      </c>
      <c r="G374" s="49">
        <v>0</v>
      </c>
      <c r="H374" s="49">
        <v>0</v>
      </c>
      <c r="I374" s="49">
        <v>0</v>
      </c>
      <c r="J374" s="49">
        <v>0</v>
      </c>
      <c r="K374" s="49">
        <v>0</v>
      </c>
      <c r="L374" s="49">
        <f>SUM(J374:K374)</f>
        <v>0</v>
      </c>
    </row>
    <row r="375" spans="1:12" ht="12.75">
      <c r="A375" s="59" t="s">
        <v>15</v>
      </c>
      <c r="B375" s="88">
        <v>61</v>
      </c>
      <c r="C375" s="61" t="s">
        <v>194</v>
      </c>
      <c r="D375" s="54">
        <f aca="true" t="shared" si="72" ref="D375:L375">SUM(D374:D374)</f>
        <v>180</v>
      </c>
      <c r="E375" s="80">
        <f t="shared" si="72"/>
        <v>0</v>
      </c>
      <c r="F375" s="80">
        <f t="shared" si="72"/>
        <v>0</v>
      </c>
      <c r="G375" s="80">
        <f t="shared" si="72"/>
        <v>0</v>
      </c>
      <c r="H375" s="80">
        <f t="shared" si="72"/>
        <v>0</v>
      </c>
      <c r="I375" s="80">
        <f t="shared" si="72"/>
        <v>0</v>
      </c>
      <c r="J375" s="80">
        <f t="shared" si="72"/>
        <v>0</v>
      </c>
      <c r="K375" s="80">
        <f t="shared" si="72"/>
        <v>0</v>
      </c>
      <c r="L375" s="80">
        <f t="shared" si="72"/>
        <v>0</v>
      </c>
    </row>
    <row r="376" spans="1:12" ht="12.75">
      <c r="A376" s="64" t="s">
        <v>15</v>
      </c>
      <c r="B376" s="152">
        <v>0.001</v>
      </c>
      <c r="C376" s="153" t="s">
        <v>208</v>
      </c>
      <c r="D376" s="77">
        <f aca="true" t="shared" si="73" ref="D376:L376">D375+D371</f>
        <v>5199</v>
      </c>
      <c r="E376" s="77">
        <f t="shared" si="73"/>
        <v>3678</v>
      </c>
      <c r="F376" s="77">
        <f t="shared" si="73"/>
        <v>6000</v>
      </c>
      <c r="G376" s="77">
        <f t="shared" si="73"/>
        <v>4181</v>
      </c>
      <c r="H376" s="77">
        <f t="shared" si="73"/>
        <v>6000</v>
      </c>
      <c r="I376" s="77">
        <f t="shared" si="73"/>
        <v>4181</v>
      </c>
      <c r="J376" s="77">
        <f t="shared" si="73"/>
        <v>6650</v>
      </c>
      <c r="K376" s="77">
        <f t="shared" si="73"/>
        <v>4459</v>
      </c>
      <c r="L376" s="77">
        <f t="shared" si="73"/>
        <v>11109</v>
      </c>
    </row>
    <row r="377" spans="2:12" ht="12.75">
      <c r="B377" s="92">
        <v>0.102</v>
      </c>
      <c r="C377" s="38" t="s">
        <v>198</v>
      </c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2:12" ht="12.75">
      <c r="B378" s="6">
        <v>62</v>
      </c>
      <c r="C378" s="44" t="s">
        <v>199</v>
      </c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2:12" ht="25.5">
      <c r="B379" s="6" t="s">
        <v>251</v>
      </c>
      <c r="C379" s="44" t="s">
        <v>249</v>
      </c>
      <c r="D379" s="77">
        <v>874</v>
      </c>
      <c r="E379" s="49">
        <v>0</v>
      </c>
      <c r="F379" s="62">
        <v>874</v>
      </c>
      <c r="G379" s="49">
        <v>0</v>
      </c>
      <c r="H379" s="62">
        <v>874</v>
      </c>
      <c r="I379" s="49">
        <v>0</v>
      </c>
      <c r="J379" s="63">
        <v>0</v>
      </c>
      <c r="K379" s="49">
        <v>0</v>
      </c>
      <c r="L379" s="49">
        <f>SUM(J379:K379)</f>
        <v>0</v>
      </c>
    </row>
    <row r="380" spans="1:12" ht="12.75">
      <c r="A380" s="51" t="s">
        <v>15</v>
      </c>
      <c r="B380" s="72">
        <v>62</v>
      </c>
      <c r="C380" s="53" t="s">
        <v>199</v>
      </c>
      <c r="D380" s="79">
        <f aca="true" t="shared" si="74" ref="D380:L380">SUM(D379:D379)</f>
        <v>874</v>
      </c>
      <c r="E380" s="80">
        <f t="shared" si="74"/>
        <v>0</v>
      </c>
      <c r="F380" s="79">
        <f t="shared" si="74"/>
        <v>874</v>
      </c>
      <c r="G380" s="80">
        <f t="shared" si="74"/>
        <v>0</v>
      </c>
      <c r="H380" s="79">
        <f t="shared" si="74"/>
        <v>874</v>
      </c>
      <c r="I380" s="80">
        <f t="shared" si="74"/>
        <v>0</v>
      </c>
      <c r="J380" s="80">
        <f t="shared" si="74"/>
        <v>0</v>
      </c>
      <c r="K380" s="80">
        <f t="shared" si="74"/>
        <v>0</v>
      </c>
      <c r="L380" s="80">
        <f t="shared" si="74"/>
        <v>0</v>
      </c>
    </row>
    <row r="381" spans="1:12" ht="12.75">
      <c r="A381" s="51" t="s">
        <v>15</v>
      </c>
      <c r="B381" s="92">
        <v>0.102</v>
      </c>
      <c r="C381" s="38" t="s">
        <v>198</v>
      </c>
      <c r="D381" s="79">
        <f aca="true" t="shared" si="75" ref="D381:L381">D380</f>
        <v>874</v>
      </c>
      <c r="E381" s="80">
        <f t="shared" si="75"/>
        <v>0</v>
      </c>
      <c r="F381" s="79">
        <f t="shared" si="75"/>
        <v>874</v>
      </c>
      <c r="G381" s="80">
        <f t="shared" si="75"/>
        <v>0</v>
      </c>
      <c r="H381" s="79">
        <f t="shared" si="75"/>
        <v>874</v>
      </c>
      <c r="I381" s="80">
        <f t="shared" si="75"/>
        <v>0</v>
      </c>
      <c r="J381" s="80">
        <f t="shared" si="75"/>
        <v>0</v>
      </c>
      <c r="K381" s="80">
        <f t="shared" si="75"/>
        <v>0</v>
      </c>
      <c r="L381" s="80">
        <f t="shared" si="75"/>
        <v>0</v>
      </c>
    </row>
    <row r="382" spans="1:12" ht="9.75" customHeight="1">
      <c r="A382" s="51"/>
      <c r="B382" s="92"/>
      <c r="C382" s="38"/>
      <c r="D382" s="55"/>
      <c r="E382" s="55"/>
      <c r="F382" s="55"/>
      <c r="G382" s="55"/>
      <c r="H382" s="55"/>
      <c r="I382" s="55"/>
      <c r="J382" s="55"/>
      <c r="K382" s="57"/>
      <c r="L382" s="55"/>
    </row>
    <row r="383" spans="1:12" ht="38.25">
      <c r="A383" s="51"/>
      <c r="B383" s="92">
        <v>0.191</v>
      </c>
      <c r="C383" s="71" t="s">
        <v>269</v>
      </c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2:12" ht="12.75">
      <c r="B384" s="43">
        <v>63</v>
      </c>
      <c r="C384" s="44" t="s">
        <v>200</v>
      </c>
      <c r="D384" s="47"/>
      <c r="E384" s="47"/>
      <c r="F384" s="47"/>
      <c r="G384" s="47"/>
      <c r="H384" s="47"/>
      <c r="I384" s="47"/>
      <c r="J384" s="47"/>
      <c r="K384" s="47"/>
      <c r="L384" s="47"/>
    </row>
    <row r="385" spans="1:12" ht="12.75">
      <c r="A385" s="51"/>
      <c r="B385" s="56" t="s">
        <v>201</v>
      </c>
      <c r="C385" s="53" t="s">
        <v>193</v>
      </c>
      <c r="D385" s="62">
        <v>1000</v>
      </c>
      <c r="E385" s="63">
        <v>0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f>SUM(J385:K385)</f>
        <v>0</v>
      </c>
    </row>
    <row r="386" spans="1:12" ht="12.75">
      <c r="A386" s="51" t="s">
        <v>15</v>
      </c>
      <c r="B386" s="81">
        <v>63</v>
      </c>
      <c r="C386" s="53" t="s">
        <v>200</v>
      </c>
      <c r="D386" s="77">
        <f aca="true" t="shared" si="76" ref="D386:L387">D385</f>
        <v>1000</v>
      </c>
      <c r="E386" s="63">
        <f t="shared" si="76"/>
        <v>0</v>
      </c>
      <c r="F386" s="63">
        <f t="shared" si="76"/>
        <v>0</v>
      </c>
      <c r="G386" s="63">
        <f t="shared" si="76"/>
        <v>0</v>
      </c>
      <c r="H386" s="63">
        <f t="shared" si="76"/>
        <v>0</v>
      </c>
      <c r="I386" s="63">
        <f t="shared" si="76"/>
        <v>0</v>
      </c>
      <c r="J386" s="63">
        <f t="shared" si="76"/>
        <v>0</v>
      </c>
      <c r="K386" s="63">
        <f t="shared" si="76"/>
        <v>0</v>
      </c>
      <c r="L386" s="63">
        <f t="shared" si="76"/>
        <v>0</v>
      </c>
    </row>
    <row r="387" spans="1:12" ht="38.25">
      <c r="A387" s="51" t="s">
        <v>15</v>
      </c>
      <c r="B387" s="92">
        <v>0.191</v>
      </c>
      <c r="C387" s="71" t="s">
        <v>273</v>
      </c>
      <c r="D387" s="77">
        <f t="shared" si="76"/>
        <v>1000</v>
      </c>
      <c r="E387" s="63">
        <f t="shared" si="76"/>
        <v>0</v>
      </c>
      <c r="F387" s="63">
        <f t="shared" si="76"/>
        <v>0</v>
      </c>
      <c r="G387" s="63">
        <f t="shared" si="76"/>
        <v>0</v>
      </c>
      <c r="H387" s="63">
        <f t="shared" si="76"/>
        <v>0</v>
      </c>
      <c r="I387" s="63">
        <f t="shared" si="76"/>
        <v>0</v>
      </c>
      <c r="J387" s="63">
        <f t="shared" si="76"/>
        <v>0</v>
      </c>
      <c r="K387" s="63">
        <f t="shared" si="76"/>
        <v>0</v>
      </c>
      <c r="L387" s="63">
        <f t="shared" si="76"/>
        <v>0</v>
      </c>
    </row>
    <row r="388" spans="1:12" ht="9.75" customHeight="1">
      <c r="A388" s="51"/>
      <c r="B388" s="92"/>
      <c r="C388" s="71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ht="38.25">
      <c r="A389" s="51"/>
      <c r="B389" s="85">
        <v>0.196</v>
      </c>
      <c r="C389" s="71" t="s">
        <v>191</v>
      </c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ht="12.75">
      <c r="A390" s="51"/>
      <c r="B390" s="72" t="s">
        <v>192</v>
      </c>
      <c r="C390" s="53" t="s">
        <v>193</v>
      </c>
      <c r="D390" s="62">
        <v>30</v>
      </c>
      <c r="E390" s="63">
        <v>0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f>SUM(J390:K390)</f>
        <v>0</v>
      </c>
    </row>
    <row r="391" spans="1:12" ht="38.25">
      <c r="A391" s="51" t="s">
        <v>15</v>
      </c>
      <c r="B391" s="85">
        <v>0.196</v>
      </c>
      <c r="C391" s="71" t="s">
        <v>191</v>
      </c>
      <c r="D391" s="77">
        <f aca="true" t="shared" si="77" ref="D391:L391">D390</f>
        <v>30</v>
      </c>
      <c r="E391" s="63">
        <f t="shared" si="77"/>
        <v>0</v>
      </c>
      <c r="F391" s="63">
        <f t="shared" si="77"/>
        <v>0</v>
      </c>
      <c r="G391" s="63">
        <f t="shared" si="77"/>
        <v>0</v>
      </c>
      <c r="H391" s="63">
        <f t="shared" si="77"/>
        <v>0</v>
      </c>
      <c r="I391" s="63">
        <f t="shared" si="77"/>
        <v>0</v>
      </c>
      <c r="J391" s="63">
        <f t="shared" si="77"/>
        <v>0</v>
      </c>
      <c r="K391" s="63">
        <f t="shared" si="77"/>
        <v>0</v>
      </c>
      <c r="L391" s="63">
        <f t="shared" si="77"/>
        <v>0</v>
      </c>
    </row>
    <row r="392" spans="2:12" ht="12.75">
      <c r="B392" s="96"/>
      <c r="C392" s="38"/>
      <c r="D392" s="55"/>
      <c r="E392" s="67"/>
      <c r="F392" s="55"/>
      <c r="G392" s="67"/>
      <c r="H392" s="55"/>
      <c r="I392" s="57"/>
      <c r="J392" s="55"/>
      <c r="K392" s="57"/>
      <c r="L392" s="55"/>
    </row>
    <row r="393" spans="1:12" ht="12.75">
      <c r="A393" s="89"/>
      <c r="B393" s="90">
        <v>0.198</v>
      </c>
      <c r="C393" s="91" t="s">
        <v>255</v>
      </c>
      <c r="D393" s="55"/>
      <c r="E393" s="67"/>
      <c r="F393" s="55"/>
      <c r="G393" s="67"/>
      <c r="H393" s="55"/>
      <c r="I393" s="57"/>
      <c r="J393" s="55"/>
      <c r="K393" s="57"/>
      <c r="L393" s="55"/>
    </row>
    <row r="394" spans="1:12" ht="12.75">
      <c r="A394" s="89"/>
      <c r="B394" s="72" t="s">
        <v>192</v>
      </c>
      <c r="C394" s="53" t="s">
        <v>193</v>
      </c>
      <c r="D394" s="62">
        <v>70</v>
      </c>
      <c r="E394" s="63">
        <v>0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f>SUM(J394:K394)</f>
        <v>0</v>
      </c>
    </row>
    <row r="395" spans="1:12" ht="12.75">
      <c r="A395" s="89" t="s">
        <v>15</v>
      </c>
      <c r="B395" s="90">
        <v>0.198</v>
      </c>
      <c r="C395" s="91" t="s">
        <v>255</v>
      </c>
      <c r="D395" s="77">
        <f aca="true" t="shared" si="78" ref="D395:L395">D394</f>
        <v>70</v>
      </c>
      <c r="E395" s="63">
        <f t="shared" si="78"/>
        <v>0</v>
      </c>
      <c r="F395" s="63">
        <f t="shared" si="78"/>
        <v>0</v>
      </c>
      <c r="G395" s="63">
        <f t="shared" si="78"/>
        <v>0</v>
      </c>
      <c r="H395" s="63">
        <f t="shared" si="78"/>
        <v>0</v>
      </c>
      <c r="I395" s="63">
        <f t="shared" si="78"/>
        <v>0</v>
      </c>
      <c r="J395" s="63">
        <f t="shared" si="78"/>
        <v>0</v>
      </c>
      <c r="K395" s="63">
        <f t="shared" si="78"/>
        <v>0</v>
      </c>
      <c r="L395" s="63">
        <f t="shared" si="78"/>
        <v>0</v>
      </c>
    </row>
    <row r="396" spans="1:12" ht="12.75">
      <c r="A396" s="51" t="s">
        <v>15</v>
      </c>
      <c r="B396" s="86">
        <v>2404</v>
      </c>
      <c r="C396" s="71" t="s">
        <v>3</v>
      </c>
      <c r="D396" s="79">
        <f aca="true" t="shared" si="79" ref="D396:L396">D387+D376+D380+D391+D395</f>
        <v>7173</v>
      </c>
      <c r="E396" s="79">
        <f t="shared" si="79"/>
        <v>3678</v>
      </c>
      <c r="F396" s="79">
        <f t="shared" si="79"/>
        <v>6874</v>
      </c>
      <c r="G396" s="79">
        <f t="shared" si="79"/>
        <v>4181</v>
      </c>
      <c r="H396" s="79">
        <f t="shared" si="79"/>
        <v>6874</v>
      </c>
      <c r="I396" s="79">
        <f t="shared" si="79"/>
        <v>4181</v>
      </c>
      <c r="J396" s="79">
        <f t="shared" si="79"/>
        <v>6650</v>
      </c>
      <c r="K396" s="79">
        <f t="shared" si="79"/>
        <v>4459</v>
      </c>
      <c r="L396" s="79">
        <f t="shared" si="79"/>
        <v>11109</v>
      </c>
    </row>
    <row r="397" spans="1:12" ht="12.75">
      <c r="A397" s="51"/>
      <c r="B397" s="86"/>
      <c r="C397" s="53"/>
      <c r="D397" s="55"/>
      <c r="E397" s="55"/>
      <c r="F397" s="55"/>
      <c r="G397" s="55"/>
      <c r="H397" s="55"/>
      <c r="I397" s="55"/>
      <c r="J397" s="55"/>
      <c r="K397" s="55"/>
      <c r="L397" s="55"/>
    </row>
    <row r="398" spans="1:12" ht="12.75">
      <c r="A398" s="11" t="s">
        <v>17</v>
      </c>
      <c r="B398" s="97">
        <v>2405</v>
      </c>
      <c r="C398" s="98" t="s">
        <v>202</v>
      </c>
      <c r="D398" s="93"/>
      <c r="E398" s="93"/>
      <c r="F398" s="99"/>
      <c r="G398" s="99"/>
      <c r="H398" s="99"/>
      <c r="I398" s="99"/>
      <c r="J398" s="99"/>
      <c r="K398" s="99"/>
      <c r="L398" s="99"/>
    </row>
    <row r="399" spans="1:12" ht="12.75">
      <c r="A399" s="11"/>
      <c r="B399" s="100">
        <v>0.001</v>
      </c>
      <c r="C399" s="42" t="s">
        <v>208</v>
      </c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1:12" ht="12.75">
      <c r="A400" s="11"/>
      <c r="B400" s="101">
        <v>60</v>
      </c>
      <c r="C400" s="102" t="s">
        <v>203</v>
      </c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1:12" ht="25.5">
      <c r="A401" s="11"/>
      <c r="B401" s="103" t="s">
        <v>204</v>
      </c>
      <c r="C401" s="102" t="s">
        <v>21</v>
      </c>
      <c r="D401" s="49">
        <v>0</v>
      </c>
      <c r="E401" s="104">
        <v>5241</v>
      </c>
      <c r="F401" s="49">
        <v>0</v>
      </c>
      <c r="G401" s="104">
        <v>6709</v>
      </c>
      <c r="H401" s="49">
        <v>0</v>
      </c>
      <c r="I401" s="104">
        <v>6709</v>
      </c>
      <c r="J401" s="49">
        <v>0</v>
      </c>
      <c r="K401" s="104">
        <v>6148</v>
      </c>
      <c r="L401" s="104">
        <f>SUM(J401:K401)</f>
        <v>6148</v>
      </c>
    </row>
    <row r="402" spans="1:12" ht="25.5">
      <c r="A402" s="11"/>
      <c r="B402" s="103" t="s">
        <v>205</v>
      </c>
      <c r="C402" s="102" t="s">
        <v>23</v>
      </c>
      <c r="D402" s="49">
        <v>0</v>
      </c>
      <c r="E402" s="48">
        <v>24</v>
      </c>
      <c r="F402" s="49">
        <v>0</v>
      </c>
      <c r="G402" s="104">
        <v>22</v>
      </c>
      <c r="H402" s="49">
        <v>0</v>
      </c>
      <c r="I402" s="104">
        <v>22</v>
      </c>
      <c r="J402" s="49">
        <v>0</v>
      </c>
      <c r="K402" s="104">
        <v>22</v>
      </c>
      <c r="L402" s="104">
        <f>SUM(J402:K402)</f>
        <v>22</v>
      </c>
    </row>
    <row r="403" spans="1:12" ht="25.5">
      <c r="A403" s="11"/>
      <c r="B403" s="103" t="s">
        <v>206</v>
      </c>
      <c r="C403" s="102" t="s">
        <v>25</v>
      </c>
      <c r="D403" s="104">
        <v>588</v>
      </c>
      <c r="E403" s="48">
        <v>300</v>
      </c>
      <c r="F403" s="49">
        <v>0</v>
      </c>
      <c r="G403" s="104">
        <v>270</v>
      </c>
      <c r="H403" s="104">
        <v>1</v>
      </c>
      <c r="I403" s="104">
        <v>270</v>
      </c>
      <c r="J403" s="48">
        <v>3700</v>
      </c>
      <c r="K403" s="104">
        <v>310</v>
      </c>
      <c r="L403" s="104">
        <f>SUM(J403:K403)</f>
        <v>4010</v>
      </c>
    </row>
    <row r="404" spans="1:12" ht="25.5">
      <c r="A404" s="11"/>
      <c r="B404" s="103" t="s">
        <v>207</v>
      </c>
      <c r="C404" s="102" t="s">
        <v>60</v>
      </c>
      <c r="D404" s="104">
        <v>179</v>
      </c>
      <c r="E404" s="49">
        <v>0</v>
      </c>
      <c r="F404" s="49">
        <v>0</v>
      </c>
      <c r="G404" s="49">
        <v>0</v>
      </c>
      <c r="H404" s="104">
        <v>1</v>
      </c>
      <c r="I404" s="49">
        <v>0</v>
      </c>
      <c r="J404" s="48">
        <v>200</v>
      </c>
      <c r="K404" s="49">
        <v>0</v>
      </c>
      <c r="L404" s="104">
        <f>SUM(J404:K404)</f>
        <v>200</v>
      </c>
    </row>
    <row r="405" spans="1:12" ht="12.75">
      <c r="A405" s="105" t="s">
        <v>15</v>
      </c>
      <c r="B405" s="106">
        <v>60</v>
      </c>
      <c r="C405" s="107" t="s">
        <v>203</v>
      </c>
      <c r="D405" s="54">
        <f aca="true" t="shared" si="80" ref="D405:L405">SUM(D401:D404)</f>
        <v>767</v>
      </c>
      <c r="E405" s="54">
        <f t="shared" si="80"/>
        <v>5565</v>
      </c>
      <c r="F405" s="80">
        <f t="shared" si="80"/>
        <v>0</v>
      </c>
      <c r="G405" s="54">
        <f t="shared" si="80"/>
        <v>7001</v>
      </c>
      <c r="H405" s="54">
        <f t="shared" si="80"/>
        <v>2</v>
      </c>
      <c r="I405" s="54">
        <f t="shared" si="80"/>
        <v>7001</v>
      </c>
      <c r="J405" s="54">
        <f t="shared" si="80"/>
        <v>3900</v>
      </c>
      <c r="K405" s="54">
        <f t="shared" si="80"/>
        <v>6480</v>
      </c>
      <c r="L405" s="54">
        <f t="shared" si="80"/>
        <v>10380</v>
      </c>
    </row>
    <row r="406" spans="1:12" ht="12.75">
      <c r="A406" s="108"/>
      <c r="B406" s="109">
        <v>45</v>
      </c>
      <c r="C406" s="110" t="s">
        <v>32</v>
      </c>
      <c r="D406" s="111"/>
      <c r="E406" s="111"/>
      <c r="F406" s="111"/>
      <c r="G406" s="111"/>
      <c r="H406" s="111"/>
      <c r="I406" s="111"/>
      <c r="J406" s="111"/>
      <c r="K406" s="111"/>
      <c r="L406" s="111"/>
    </row>
    <row r="407" spans="1:12" ht="25.5">
      <c r="A407" s="108"/>
      <c r="B407" s="109" t="s">
        <v>33</v>
      </c>
      <c r="C407" s="110" t="s">
        <v>21</v>
      </c>
      <c r="D407" s="49">
        <v>0</v>
      </c>
      <c r="E407" s="111">
        <v>7221</v>
      </c>
      <c r="F407" s="67">
        <v>0</v>
      </c>
      <c r="G407" s="111">
        <v>9508</v>
      </c>
      <c r="H407" s="67">
        <v>0</v>
      </c>
      <c r="I407" s="111">
        <v>9508</v>
      </c>
      <c r="J407" s="67">
        <v>0</v>
      </c>
      <c r="K407" s="111">
        <v>7415</v>
      </c>
      <c r="L407" s="111">
        <f>SUM(J407:K407)</f>
        <v>7415</v>
      </c>
    </row>
    <row r="408" spans="1:12" ht="25.5">
      <c r="A408" s="108"/>
      <c r="B408" s="109" t="s">
        <v>34</v>
      </c>
      <c r="C408" s="110" t="s">
        <v>23</v>
      </c>
      <c r="D408" s="49">
        <v>0</v>
      </c>
      <c r="E408" s="111">
        <v>47</v>
      </c>
      <c r="F408" s="67">
        <v>0</v>
      </c>
      <c r="G408" s="111">
        <v>42</v>
      </c>
      <c r="H408" s="67">
        <v>0</v>
      </c>
      <c r="I408" s="111">
        <v>42</v>
      </c>
      <c r="J408" s="67">
        <v>0</v>
      </c>
      <c r="K408" s="111">
        <v>42</v>
      </c>
      <c r="L408" s="111">
        <f>SUM(J408:K408)</f>
        <v>42</v>
      </c>
    </row>
    <row r="409" spans="1:12" ht="25.5">
      <c r="A409" s="108"/>
      <c r="B409" s="109" t="s">
        <v>35</v>
      </c>
      <c r="C409" s="110" t="s">
        <v>25</v>
      </c>
      <c r="D409" s="111">
        <v>177</v>
      </c>
      <c r="E409" s="49">
        <v>0</v>
      </c>
      <c r="F409" s="67">
        <v>0</v>
      </c>
      <c r="G409" s="67">
        <v>0</v>
      </c>
      <c r="H409" s="111">
        <v>1</v>
      </c>
      <c r="I409" s="67">
        <v>0</v>
      </c>
      <c r="J409" s="57">
        <v>300</v>
      </c>
      <c r="K409" s="67">
        <v>0</v>
      </c>
      <c r="L409" s="48">
        <f>SUM(J409:K409)</f>
        <v>300</v>
      </c>
    </row>
    <row r="410" spans="1:12" ht="25.5">
      <c r="A410" s="108"/>
      <c r="B410" s="109" t="s">
        <v>246</v>
      </c>
      <c r="C410" s="110" t="s">
        <v>108</v>
      </c>
      <c r="D410" s="111">
        <v>47</v>
      </c>
      <c r="E410" s="49">
        <v>0</v>
      </c>
      <c r="F410" s="67">
        <v>0</v>
      </c>
      <c r="G410" s="67">
        <v>0</v>
      </c>
      <c r="H410" s="67">
        <v>0</v>
      </c>
      <c r="I410" s="67">
        <v>0</v>
      </c>
      <c r="J410" s="67">
        <v>0</v>
      </c>
      <c r="K410" s="67">
        <v>0</v>
      </c>
      <c r="L410" s="49">
        <f>SUM(J410:K410)</f>
        <v>0</v>
      </c>
    </row>
    <row r="411" spans="1:12" ht="25.5">
      <c r="A411" s="11"/>
      <c r="B411" s="101" t="s">
        <v>247</v>
      </c>
      <c r="C411" s="102" t="s">
        <v>60</v>
      </c>
      <c r="D411" s="111">
        <v>298</v>
      </c>
      <c r="E411" s="49">
        <v>0</v>
      </c>
      <c r="F411" s="67">
        <v>0</v>
      </c>
      <c r="G411" s="67">
        <v>0</v>
      </c>
      <c r="H411" s="111">
        <v>1</v>
      </c>
      <c r="I411" s="67">
        <v>0</v>
      </c>
      <c r="J411" s="57">
        <v>400</v>
      </c>
      <c r="K411" s="67">
        <v>0</v>
      </c>
      <c r="L411" s="48">
        <f>SUM(J411:K411)</f>
        <v>400</v>
      </c>
    </row>
    <row r="412" spans="1:12" ht="12.75">
      <c r="A412" s="108" t="s">
        <v>15</v>
      </c>
      <c r="B412" s="109">
        <v>45</v>
      </c>
      <c r="C412" s="110" t="s">
        <v>32</v>
      </c>
      <c r="D412" s="54">
        <f aca="true" t="shared" si="81" ref="D412:L412">SUM(D407:D411)</f>
        <v>522</v>
      </c>
      <c r="E412" s="54">
        <f t="shared" si="81"/>
        <v>7268</v>
      </c>
      <c r="F412" s="80">
        <f t="shared" si="81"/>
        <v>0</v>
      </c>
      <c r="G412" s="54">
        <f t="shared" si="81"/>
        <v>9550</v>
      </c>
      <c r="H412" s="54">
        <f t="shared" si="81"/>
        <v>2</v>
      </c>
      <c r="I412" s="54">
        <f t="shared" si="81"/>
        <v>9550</v>
      </c>
      <c r="J412" s="54">
        <f t="shared" si="81"/>
        <v>700</v>
      </c>
      <c r="K412" s="54">
        <f t="shared" si="81"/>
        <v>7457</v>
      </c>
      <c r="L412" s="54">
        <f t="shared" si="81"/>
        <v>8157</v>
      </c>
    </row>
    <row r="413" spans="1:12" ht="12.75">
      <c r="A413" s="108" t="s">
        <v>15</v>
      </c>
      <c r="B413" s="112">
        <v>0.001</v>
      </c>
      <c r="C413" s="69" t="s">
        <v>208</v>
      </c>
      <c r="D413" s="77">
        <f aca="true" t="shared" si="82" ref="D413:L413">D412+D405</f>
        <v>1289</v>
      </c>
      <c r="E413" s="77">
        <f t="shared" si="82"/>
        <v>12833</v>
      </c>
      <c r="F413" s="63">
        <f t="shared" si="82"/>
        <v>0</v>
      </c>
      <c r="G413" s="77">
        <f t="shared" si="82"/>
        <v>16551</v>
      </c>
      <c r="H413" s="77">
        <f t="shared" si="82"/>
        <v>4</v>
      </c>
      <c r="I413" s="77">
        <f t="shared" si="82"/>
        <v>16551</v>
      </c>
      <c r="J413" s="77">
        <f t="shared" si="82"/>
        <v>4600</v>
      </c>
      <c r="K413" s="77">
        <f t="shared" si="82"/>
        <v>13937</v>
      </c>
      <c r="L413" s="77">
        <f t="shared" si="82"/>
        <v>18537</v>
      </c>
    </row>
    <row r="414" spans="1:12" ht="12.75">
      <c r="A414" s="108"/>
      <c r="B414" s="113"/>
      <c r="C414" s="69"/>
      <c r="D414" s="111"/>
      <c r="E414" s="111"/>
      <c r="F414" s="111"/>
      <c r="G414" s="111"/>
      <c r="H414" s="111"/>
      <c r="I414" s="111"/>
      <c r="J414" s="111"/>
      <c r="K414" s="111"/>
      <c r="L414" s="111"/>
    </row>
    <row r="415" spans="1:12" ht="12.75">
      <c r="A415" s="108"/>
      <c r="B415" s="112">
        <v>0.101</v>
      </c>
      <c r="C415" s="69" t="s">
        <v>209</v>
      </c>
      <c r="D415" s="104"/>
      <c r="E415" s="104"/>
      <c r="F415" s="104"/>
      <c r="G415" s="104"/>
      <c r="H415" s="104"/>
      <c r="I415" s="104"/>
      <c r="J415" s="104"/>
      <c r="K415" s="104"/>
      <c r="L415" s="104"/>
    </row>
    <row r="416" spans="1:12" ht="12.75">
      <c r="A416" s="108"/>
      <c r="B416" s="114">
        <v>61</v>
      </c>
      <c r="C416" s="110" t="s">
        <v>210</v>
      </c>
      <c r="D416" s="111"/>
      <c r="E416" s="111"/>
      <c r="F416" s="111"/>
      <c r="G416" s="111"/>
      <c r="H416" s="111"/>
      <c r="I416" s="111"/>
      <c r="J416" s="111"/>
      <c r="K416" s="111"/>
      <c r="L416" s="111"/>
    </row>
    <row r="417" spans="1:12" ht="25.5">
      <c r="A417" s="108"/>
      <c r="B417" s="115" t="s">
        <v>211</v>
      </c>
      <c r="C417" s="110" t="s">
        <v>21</v>
      </c>
      <c r="D417" s="49">
        <v>0</v>
      </c>
      <c r="E417" s="111">
        <v>3711</v>
      </c>
      <c r="F417" s="67">
        <v>0</v>
      </c>
      <c r="G417" s="111">
        <v>4217</v>
      </c>
      <c r="H417" s="67">
        <v>0</v>
      </c>
      <c r="I417" s="111">
        <v>4217</v>
      </c>
      <c r="J417" s="67">
        <v>0</v>
      </c>
      <c r="K417" s="111">
        <v>4452</v>
      </c>
      <c r="L417" s="111">
        <f>SUM(J417:K417)</f>
        <v>4452</v>
      </c>
    </row>
    <row r="418" spans="1:12" ht="25.5">
      <c r="A418" s="108"/>
      <c r="B418" s="115" t="s">
        <v>212</v>
      </c>
      <c r="C418" s="110" t="s">
        <v>23</v>
      </c>
      <c r="D418" s="49">
        <v>0</v>
      </c>
      <c r="E418" s="111">
        <v>24</v>
      </c>
      <c r="F418" s="67">
        <v>0</v>
      </c>
      <c r="G418" s="111">
        <v>22</v>
      </c>
      <c r="H418" s="67">
        <v>0</v>
      </c>
      <c r="I418" s="111">
        <v>22</v>
      </c>
      <c r="J418" s="67">
        <v>0</v>
      </c>
      <c r="K418" s="111">
        <v>22</v>
      </c>
      <c r="L418" s="111">
        <f>SUM(J418:K418)</f>
        <v>22</v>
      </c>
    </row>
    <row r="419" spans="1:12" ht="25.5">
      <c r="A419" s="108"/>
      <c r="B419" s="115" t="s">
        <v>213</v>
      </c>
      <c r="C419" s="110" t="s">
        <v>25</v>
      </c>
      <c r="D419" s="111">
        <v>200</v>
      </c>
      <c r="E419" s="49">
        <v>0</v>
      </c>
      <c r="F419" s="67">
        <v>0</v>
      </c>
      <c r="G419" s="67">
        <v>0</v>
      </c>
      <c r="H419" s="111">
        <v>1</v>
      </c>
      <c r="I419" s="67">
        <v>0</v>
      </c>
      <c r="J419" s="57">
        <v>300</v>
      </c>
      <c r="K419" s="67">
        <v>0</v>
      </c>
      <c r="L419" s="57">
        <f>SUM(J419:K419)</f>
        <v>300</v>
      </c>
    </row>
    <row r="420" spans="1:12" ht="25.5">
      <c r="A420" s="108"/>
      <c r="B420" s="115" t="s">
        <v>214</v>
      </c>
      <c r="C420" s="110" t="s">
        <v>108</v>
      </c>
      <c r="D420" s="111">
        <v>60</v>
      </c>
      <c r="E420" s="67">
        <v>0</v>
      </c>
      <c r="F420" s="67">
        <v>0</v>
      </c>
      <c r="G420" s="67">
        <v>0</v>
      </c>
      <c r="H420" s="67">
        <v>0</v>
      </c>
      <c r="I420" s="67">
        <v>0</v>
      </c>
      <c r="J420" s="67">
        <v>0</v>
      </c>
      <c r="K420" s="67">
        <v>0</v>
      </c>
      <c r="L420" s="67">
        <f>SUM(J420:K420)</f>
        <v>0</v>
      </c>
    </row>
    <row r="421" spans="1:12" ht="25.5">
      <c r="A421" s="108"/>
      <c r="B421" s="115" t="s">
        <v>215</v>
      </c>
      <c r="C421" s="110" t="s">
        <v>60</v>
      </c>
      <c r="D421" s="116">
        <v>290</v>
      </c>
      <c r="E421" s="63">
        <v>0</v>
      </c>
      <c r="F421" s="63">
        <v>0</v>
      </c>
      <c r="G421" s="63">
        <v>0</v>
      </c>
      <c r="H421" s="116">
        <v>1</v>
      </c>
      <c r="I421" s="63">
        <v>0</v>
      </c>
      <c r="J421" s="77">
        <v>400</v>
      </c>
      <c r="K421" s="63">
        <v>0</v>
      </c>
      <c r="L421" s="77">
        <f>SUM(J421:K421)</f>
        <v>400</v>
      </c>
    </row>
    <row r="422" spans="1:12" ht="12.75">
      <c r="A422" s="108" t="s">
        <v>15</v>
      </c>
      <c r="B422" s="114">
        <v>61</v>
      </c>
      <c r="C422" s="110" t="s">
        <v>210</v>
      </c>
      <c r="D422" s="77">
        <f aca="true" t="shared" si="83" ref="D422:L422">SUM(D417:D421)</f>
        <v>550</v>
      </c>
      <c r="E422" s="77">
        <f t="shared" si="83"/>
        <v>3735</v>
      </c>
      <c r="F422" s="63">
        <f t="shared" si="83"/>
        <v>0</v>
      </c>
      <c r="G422" s="77">
        <f t="shared" si="83"/>
        <v>4239</v>
      </c>
      <c r="H422" s="77">
        <f t="shared" si="83"/>
        <v>2</v>
      </c>
      <c r="I422" s="77">
        <f t="shared" si="83"/>
        <v>4239</v>
      </c>
      <c r="J422" s="77">
        <f t="shared" si="83"/>
        <v>700</v>
      </c>
      <c r="K422" s="77">
        <f t="shared" si="83"/>
        <v>4474</v>
      </c>
      <c r="L422" s="77">
        <f t="shared" si="83"/>
        <v>5174</v>
      </c>
    </row>
    <row r="423" spans="1:12" ht="9.75" customHeight="1">
      <c r="A423" s="108"/>
      <c r="B423" s="114"/>
      <c r="C423" s="110"/>
      <c r="D423" s="111"/>
      <c r="E423" s="111"/>
      <c r="F423" s="111"/>
      <c r="G423" s="111"/>
      <c r="H423" s="111"/>
      <c r="I423" s="111"/>
      <c r="J423" s="111"/>
      <c r="K423" s="111"/>
      <c r="L423" s="111"/>
    </row>
    <row r="424" spans="1:12" ht="12.75">
      <c r="A424" s="108"/>
      <c r="B424" s="114">
        <v>62</v>
      </c>
      <c r="C424" s="110" t="s">
        <v>216</v>
      </c>
      <c r="D424" s="111"/>
      <c r="E424" s="111"/>
      <c r="F424" s="111"/>
      <c r="G424" s="111"/>
      <c r="H424" s="111"/>
      <c r="I424" s="111"/>
      <c r="J424" s="111"/>
      <c r="K424" s="111"/>
      <c r="L424" s="111"/>
    </row>
    <row r="425" spans="1:12" ht="25.5">
      <c r="A425" s="108"/>
      <c r="B425" s="115" t="s">
        <v>217</v>
      </c>
      <c r="C425" s="110" t="s">
        <v>21</v>
      </c>
      <c r="D425" s="67">
        <v>0</v>
      </c>
      <c r="E425" s="111">
        <v>5083</v>
      </c>
      <c r="F425" s="67">
        <v>0</v>
      </c>
      <c r="G425" s="111">
        <v>4484</v>
      </c>
      <c r="H425" s="67">
        <v>0</v>
      </c>
      <c r="I425" s="111">
        <v>4484</v>
      </c>
      <c r="J425" s="67">
        <v>0</v>
      </c>
      <c r="K425" s="111">
        <v>5532</v>
      </c>
      <c r="L425" s="111">
        <f>SUM(J425:K425)</f>
        <v>5532</v>
      </c>
    </row>
    <row r="426" spans="1:12" ht="25.5">
      <c r="A426" s="11"/>
      <c r="B426" s="103" t="s">
        <v>218</v>
      </c>
      <c r="C426" s="102" t="s">
        <v>23</v>
      </c>
      <c r="D426" s="49">
        <v>0</v>
      </c>
      <c r="E426" s="111">
        <v>20</v>
      </c>
      <c r="F426" s="49">
        <v>0</v>
      </c>
      <c r="G426" s="104">
        <v>18</v>
      </c>
      <c r="H426" s="49">
        <v>0</v>
      </c>
      <c r="I426" s="104">
        <v>18</v>
      </c>
      <c r="J426" s="49">
        <v>0</v>
      </c>
      <c r="K426" s="104">
        <v>18</v>
      </c>
      <c r="L426" s="104">
        <f>SUM(J426:K426)</f>
        <v>18</v>
      </c>
    </row>
    <row r="427" spans="1:12" ht="25.5">
      <c r="A427" s="11"/>
      <c r="B427" s="103" t="s">
        <v>219</v>
      </c>
      <c r="C427" s="102" t="s">
        <v>25</v>
      </c>
      <c r="D427" s="104">
        <v>200</v>
      </c>
      <c r="E427" s="49">
        <v>0</v>
      </c>
      <c r="F427" s="49">
        <v>0</v>
      </c>
      <c r="G427" s="49">
        <v>0</v>
      </c>
      <c r="H427" s="104">
        <v>1</v>
      </c>
      <c r="I427" s="49">
        <v>0</v>
      </c>
      <c r="J427" s="48">
        <v>300</v>
      </c>
      <c r="K427" s="49">
        <v>0</v>
      </c>
      <c r="L427" s="48">
        <f>SUM(J427:K427)</f>
        <v>300</v>
      </c>
    </row>
    <row r="428" spans="1:12" ht="25.5">
      <c r="A428" s="11"/>
      <c r="B428" s="103" t="s">
        <v>220</v>
      </c>
      <c r="C428" s="102" t="s">
        <v>108</v>
      </c>
      <c r="D428" s="104">
        <v>99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f>SUM(J428:K428)</f>
        <v>0</v>
      </c>
    </row>
    <row r="429" spans="1:12" ht="25.5">
      <c r="A429" s="108"/>
      <c r="B429" s="115" t="s">
        <v>221</v>
      </c>
      <c r="C429" s="110" t="s">
        <v>60</v>
      </c>
      <c r="D429" s="111">
        <v>300</v>
      </c>
      <c r="E429" s="49">
        <v>0</v>
      </c>
      <c r="F429" s="67">
        <v>0</v>
      </c>
      <c r="G429" s="67">
        <v>0</v>
      </c>
      <c r="H429" s="111">
        <v>1</v>
      </c>
      <c r="I429" s="67">
        <v>0</v>
      </c>
      <c r="J429" s="57">
        <v>400</v>
      </c>
      <c r="K429" s="67">
        <v>0</v>
      </c>
      <c r="L429" s="57">
        <f>SUM(J429:K429)</f>
        <v>400</v>
      </c>
    </row>
    <row r="430" spans="1:12" ht="12.75">
      <c r="A430" s="108" t="s">
        <v>15</v>
      </c>
      <c r="B430" s="114">
        <v>62</v>
      </c>
      <c r="C430" s="110" t="s">
        <v>216</v>
      </c>
      <c r="D430" s="54">
        <f aca="true" t="shared" si="84" ref="D430:L430">SUM(D425:D429)</f>
        <v>599</v>
      </c>
      <c r="E430" s="54">
        <f t="shared" si="84"/>
        <v>5103</v>
      </c>
      <c r="F430" s="80">
        <f t="shared" si="84"/>
        <v>0</v>
      </c>
      <c r="G430" s="54">
        <f t="shared" si="84"/>
        <v>4502</v>
      </c>
      <c r="H430" s="54">
        <f t="shared" si="84"/>
        <v>2</v>
      </c>
      <c r="I430" s="54">
        <f t="shared" si="84"/>
        <v>4502</v>
      </c>
      <c r="J430" s="54">
        <f t="shared" si="84"/>
        <v>700</v>
      </c>
      <c r="K430" s="54">
        <f t="shared" si="84"/>
        <v>5550</v>
      </c>
      <c r="L430" s="54">
        <f t="shared" si="84"/>
        <v>6250</v>
      </c>
    </row>
    <row r="431" spans="1:12" ht="9.75" customHeight="1">
      <c r="A431" s="11"/>
      <c r="B431" s="117"/>
      <c r="C431" s="102"/>
      <c r="D431" s="111"/>
      <c r="E431" s="111"/>
      <c r="F431" s="111"/>
      <c r="G431" s="111"/>
      <c r="H431" s="111"/>
      <c r="I431" s="111"/>
      <c r="J431" s="111"/>
      <c r="K431" s="111"/>
      <c r="L431" s="111"/>
    </row>
    <row r="432" spans="1:12" ht="12.75">
      <c r="A432" s="11"/>
      <c r="B432" s="117">
        <v>63</v>
      </c>
      <c r="C432" s="102" t="s">
        <v>222</v>
      </c>
      <c r="D432" s="104"/>
      <c r="E432" s="104"/>
      <c r="F432" s="104"/>
      <c r="G432" s="104"/>
      <c r="H432" s="104"/>
      <c r="I432" s="104"/>
      <c r="J432" s="104"/>
      <c r="K432" s="104"/>
      <c r="L432" s="104"/>
    </row>
    <row r="433" spans="1:12" ht="25.5">
      <c r="A433" s="11"/>
      <c r="B433" s="103" t="s">
        <v>223</v>
      </c>
      <c r="C433" s="102" t="s">
        <v>21</v>
      </c>
      <c r="D433" s="49">
        <v>0</v>
      </c>
      <c r="E433" s="104">
        <v>4820</v>
      </c>
      <c r="F433" s="49">
        <v>0</v>
      </c>
      <c r="G433" s="104">
        <v>5112</v>
      </c>
      <c r="H433" s="49">
        <v>0</v>
      </c>
      <c r="I433" s="104">
        <v>5112</v>
      </c>
      <c r="J433" s="49">
        <v>0</v>
      </c>
      <c r="K433" s="104">
        <v>5103</v>
      </c>
      <c r="L433" s="104">
        <f>SUM(J433:K433)</f>
        <v>5103</v>
      </c>
    </row>
    <row r="434" spans="1:12" ht="25.5">
      <c r="A434" s="11"/>
      <c r="B434" s="103" t="s">
        <v>224</v>
      </c>
      <c r="C434" s="102" t="s">
        <v>23</v>
      </c>
      <c r="D434" s="49">
        <v>0</v>
      </c>
      <c r="E434" s="104">
        <v>29</v>
      </c>
      <c r="F434" s="49">
        <v>0</v>
      </c>
      <c r="G434" s="104">
        <v>26</v>
      </c>
      <c r="H434" s="49">
        <v>0</v>
      </c>
      <c r="I434" s="104">
        <v>26</v>
      </c>
      <c r="J434" s="49">
        <v>0</v>
      </c>
      <c r="K434" s="104">
        <v>26</v>
      </c>
      <c r="L434" s="104">
        <f>SUM(J434:K434)</f>
        <v>26</v>
      </c>
    </row>
    <row r="435" spans="1:12" ht="25.5">
      <c r="A435" s="11"/>
      <c r="B435" s="103" t="s">
        <v>225</v>
      </c>
      <c r="C435" s="102" t="s">
        <v>25</v>
      </c>
      <c r="D435" s="104">
        <v>200</v>
      </c>
      <c r="E435" s="49">
        <v>0</v>
      </c>
      <c r="F435" s="49">
        <v>0</v>
      </c>
      <c r="G435" s="49">
        <v>0</v>
      </c>
      <c r="H435" s="104">
        <v>1</v>
      </c>
      <c r="I435" s="49">
        <v>0</v>
      </c>
      <c r="J435" s="48">
        <v>300</v>
      </c>
      <c r="K435" s="49">
        <v>0</v>
      </c>
      <c r="L435" s="48">
        <f>SUM(J435:K435)</f>
        <v>300</v>
      </c>
    </row>
    <row r="436" spans="1:12" ht="25.5">
      <c r="A436" s="11"/>
      <c r="B436" s="103" t="s">
        <v>226</v>
      </c>
      <c r="C436" s="102" t="s">
        <v>60</v>
      </c>
      <c r="D436" s="104">
        <v>250</v>
      </c>
      <c r="E436" s="49">
        <v>0</v>
      </c>
      <c r="F436" s="49">
        <v>0</v>
      </c>
      <c r="G436" s="49">
        <v>0</v>
      </c>
      <c r="H436" s="104">
        <v>1</v>
      </c>
      <c r="I436" s="49">
        <v>0</v>
      </c>
      <c r="J436" s="48">
        <v>400</v>
      </c>
      <c r="K436" s="49">
        <v>0</v>
      </c>
      <c r="L436" s="48">
        <f>SUM(J436:K436)</f>
        <v>400</v>
      </c>
    </row>
    <row r="437" spans="1:12" ht="12.75">
      <c r="A437" s="108" t="s">
        <v>15</v>
      </c>
      <c r="B437" s="114">
        <v>63</v>
      </c>
      <c r="C437" s="110" t="s">
        <v>222</v>
      </c>
      <c r="D437" s="54">
        <f aca="true" t="shared" si="85" ref="D437:L437">SUM(D433:D436)</f>
        <v>450</v>
      </c>
      <c r="E437" s="54">
        <f t="shared" si="85"/>
        <v>4849</v>
      </c>
      <c r="F437" s="80">
        <f t="shared" si="85"/>
        <v>0</v>
      </c>
      <c r="G437" s="54">
        <f t="shared" si="85"/>
        <v>5138</v>
      </c>
      <c r="H437" s="54">
        <f t="shared" si="85"/>
        <v>2</v>
      </c>
      <c r="I437" s="54">
        <f t="shared" si="85"/>
        <v>5138</v>
      </c>
      <c r="J437" s="54">
        <f t="shared" si="85"/>
        <v>700</v>
      </c>
      <c r="K437" s="54">
        <f t="shared" si="85"/>
        <v>5129</v>
      </c>
      <c r="L437" s="54">
        <f t="shared" si="85"/>
        <v>5829</v>
      </c>
    </row>
    <row r="438" spans="1:12" ht="9.75" customHeight="1">
      <c r="A438" s="108"/>
      <c r="B438" s="114"/>
      <c r="C438" s="110"/>
      <c r="D438" s="111"/>
      <c r="E438" s="111"/>
      <c r="F438" s="111"/>
      <c r="G438" s="111"/>
      <c r="H438" s="111"/>
      <c r="I438" s="111"/>
      <c r="J438" s="111"/>
      <c r="K438" s="111"/>
      <c r="L438" s="111"/>
    </row>
    <row r="439" spans="1:12" ht="12.75">
      <c r="A439" s="108"/>
      <c r="B439" s="109">
        <v>64</v>
      </c>
      <c r="C439" s="110" t="s">
        <v>227</v>
      </c>
      <c r="D439" s="111"/>
      <c r="E439" s="111"/>
      <c r="F439" s="111"/>
      <c r="G439" s="111"/>
      <c r="H439" s="111"/>
      <c r="I439" s="111"/>
      <c r="J439" s="111"/>
      <c r="K439" s="111"/>
      <c r="L439" s="111"/>
    </row>
    <row r="440" spans="1:12" ht="25.5">
      <c r="A440" s="105"/>
      <c r="B440" s="118" t="s">
        <v>228</v>
      </c>
      <c r="C440" s="107" t="s">
        <v>29</v>
      </c>
      <c r="D440" s="77">
        <v>50</v>
      </c>
      <c r="E440" s="63">
        <v>0</v>
      </c>
      <c r="F440" s="63">
        <v>0</v>
      </c>
      <c r="G440" s="63">
        <v>0</v>
      </c>
      <c r="H440" s="116">
        <v>1</v>
      </c>
      <c r="I440" s="63">
        <v>0</v>
      </c>
      <c r="J440" s="77">
        <v>200</v>
      </c>
      <c r="K440" s="63">
        <v>0</v>
      </c>
      <c r="L440" s="77">
        <f>SUM(J440:K440)</f>
        <v>200</v>
      </c>
    </row>
    <row r="441" spans="1:12" ht="12.75">
      <c r="A441" s="119" t="s">
        <v>15</v>
      </c>
      <c r="B441" s="120">
        <v>64</v>
      </c>
      <c r="C441" s="121" t="s">
        <v>227</v>
      </c>
      <c r="D441" s="54">
        <f aca="true" t="shared" si="86" ref="D441:K441">D440</f>
        <v>50</v>
      </c>
      <c r="E441" s="80">
        <f t="shared" si="86"/>
        <v>0</v>
      </c>
      <c r="F441" s="80">
        <f t="shared" si="86"/>
        <v>0</v>
      </c>
      <c r="G441" s="80">
        <f t="shared" si="86"/>
        <v>0</v>
      </c>
      <c r="H441" s="54">
        <f t="shared" si="86"/>
        <v>1</v>
      </c>
      <c r="I441" s="80">
        <f t="shared" si="86"/>
        <v>0</v>
      </c>
      <c r="J441" s="54">
        <f t="shared" si="86"/>
        <v>200</v>
      </c>
      <c r="K441" s="80">
        <f t="shared" si="86"/>
        <v>0</v>
      </c>
      <c r="L441" s="54">
        <f>J441</f>
        <v>200</v>
      </c>
    </row>
    <row r="442" spans="1:12" ht="9.75" customHeight="1">
      <c r="A442" s="108"/>
      <c r="B442" s="115"/>
      <c r="C442" s="110"/>
      <c r="D442" s="111"/>
      <c r="E442" s="111"/>
      <c r="F442" s="111"/>
      <c r="G442" s="111"/>
      <c r="H442" s="111"/>
      <c r="I442" s="111"/>
      <c r="J442" s="111"/>
      <c r="K442" s="111"/>
      <c r="L442" s="111"/>
    </row>
    <row r="443" spans="1:12" ht="12.75">
      <c r="A443" s="108"/>
      <c r="B443" s="109">
        <v>66</v>
      </c>
      <c r="C443" s="110" t="s">
        <v>229</v>
      </c>
      <c r="D443" s="111"/>
      <c r="E443" s="111"/>
      <c r="F443" s="111"/>
      <c r="G443" s="111"/>
      <c r="H443" s="111"/>
      <c r="I443" s="111"/>
      <c r="J443" s="111"/>
      <c r="K443" s="111"/>
      <c r="L443" s="111"/>
    </row>
    <row r="444" spans="1:12" ht="25.5">
      <c r="A444" s="108"/>
      <c r="B444" s="115" t="s">
        <v>230</v>
      </c>
      <c r="C444" s="110" t="s">
        <v>231</v>
      </c>
      <c r="D444" s="67">
        <v>0</v>
      </c>
      <c r="E444" s="67">
        <v>0</v>
      </c>
      <c r="F444" s="57">
        <v>3000</v>
      </c>
      <c r="G444" s="67">
        <v>0</v>
      </c>
      <c r="H444" s="57">
        <v>2988</v>
      </c>
      <c r="I444" s="67">
        <v>0</v>
      </c>
      <c r="J444" s="67">
        <v>0</v>
      </c>
      <c r="K444" s="67">
        <v>0</v>
      </c>
      <c r="L444" s="67">
        <f>SUM(J444:K444)</f>
        <v>0</v>
      </c>
    </row>
    <row r="445" spans="1:12" ht="12.75">
      <c r="A445" s="108" t="s">
        <v>15</v>
      </c>
      <c r="B445" s="109">
        <v>66</v>
      </c>
      <c r="C445" s="110" t="s">
        <v>229</v>
      </c>
      <c r="D445" s="80">
        <f>D444</f>
        <v>0</v>
      </c>
      <c r="E445" s="80">
        <f aca="true" t="shared" si="87" ref="E445:L445">E444</f>
        <v>0</v>
      </c>
      <c r="F445" s="54">
        <f t="shared" si="87"/>
        <v>3000</v>
      </c>
      <c r="G445" s="80">
        <f t="shared" si="87"/>
        <v>0</v>
      </c>
      <c r="H445" s="54">
        <f t="shared" si="87"/>
        <v>2988</v>
      </c>
      <c r="I445" s="80">
        <f t="shared" si="87"/>
        <v>0</v>
      </c>
      <c r="J445" s="80">
        <f t="shared" si="87"/>
        <v>0</v>
      </c>
      <c r="K445" s="80">
        <f t="shared" si="87"/>
        <v>0</v>
      </c>
      <c r="L445" s="80">
        <f t="shared" si="87"/>
        <v>0</v>
      </c>
    </row>
    <row r="446" spans="1:12" ht="13.5" customHeight="1">
      <c r="A446" s="108" t="s">
        <v>15</v>
      </c>
      <c r="B446" s="112">
        <v>0.101</v>
      </c>
      <c r="C446" s="69" t="s">
        <v>209</v>
      </c>
      <c r="D446" s="77">
        <f>D445+D441+D437+D430+D422</f>
        <v>1649</v>
      </c>
      <c r="E446" s="77">
        <f aca="true" t="shared" si="88" ref="E446:L446">E445+E441+E437+E430+E422</f>
        <v>13687</v>
      </c>
      <c r="F446" s="77">
        <f t="shared" si="88"/>
        <v>3000</v>
      </c>
      <c r="G446" s="77">
        <f t="shared" si="88"/>
        <v>13879</v>
      </c>
      <c r="H446" s="77">
        <f t="shared" si="88"/>
        <v>2995</v>
      </c>
      <c r="I446" s="77">
        <f t="shared" si="88"/>
        <v>13879</v>
      </c>
      <c r="J446" s="77">
        <f t="shared" si="88"/>
        <v>2300</v>
      </c>
      <c r="K446" s="77">
        <f t="shared" si="88"/>
        <v>15153</v>
      </c>
      <c r="L446" s="77">
        <f t="shared" si="88"/>
        <v>17453</v>
      </c>
    </row>
    <row r="447" spans="1:12" ht="9.75" customHeight="1">
      <c r="A447" s="108"/>
      <c r="B447" s="122"/>
      <c r="C447" s="69"/>
      <c r="D447" s="123"/>
      <c r="E447" s="123"/>
      <c r="F447" s="123"/>
      <c r="G447" s="123"/>
      <c r="H447" s="123"/>
      <c r="I447" s="123"/>
      <c r="J447" s="123"/>
      <c r="K447" s="123"/>
      <c r="L447" s="123"/>
    </row>
    <row r="448" spans="1:12" ht="13.5" customHeight="1">
      <c r="A448" s="108"/>
      <c r="B448" s="112">
        <v>0.109</v>
      </c>
      <c r="C448" s="69" t="s">
        <v>174</v>
      </c>
      <c r="D448" s="111"/>
      <c r="E448" s="57"/>
      <c r="F448" s="111"/>
      <c r="G448" s="111"/>
      <c r="H448" s="111"/>
      <c r="I448" s="111"/>
      <c r="J448" s="111"/>
      <c r="K448" s="111"/>
      <c r="L448" s="111"/>
    </row>
    <row r="449" spans="1:12" ht="13.5" customHeight="1">
      <c r="A449" s="108"/>
      <c r="B449" s="109">
        <v>67</v>
      </c>
      <c r="C449" s="110" t="s">
        <v>232</v>
      </c>
      <c r="D449" s="111"/>
      <c r="E449" s="111"/>
      <c r="F449" s="111"/>
      <c r="G449" s="111"/>
      <c r="H449" s="111"/>
      <c r="I449" s="111"/>
      <c r="J449" s="111"/>
      <c r="K449" s="111"/>
      <c r="L449" s="111"/>
    </row>
    <row r="450" spans="1:12" ht="13.5" customHeight="1">
      <c r="A450" s="108"/>
      <c r="B450" s="124" t="s">
        <v>233</v>
      </c>
      <c r="C450" s="110" t="s">
        <v>234</v>
      </c>
      <c r="D450" s="111">
        <v>211</v>
      </c>
      <c r="E450" s="49">
        <v>0</v>
      </c>
      <c r="F450" s="67">
        <v>0</v>
      </c>
      <c r="G450" s="49">
        <v>0</v>
      </c>
      <c r="H450" s="111">
        <v>1</v>
      </c>
      <c r="I450" s="49">
        <v>0</v>
      </c>
      <c r="J450" s="57">
        <v>200</v>
      </c>
      <c r="K450" s="49">
        <v>0</v>
      </c>
      <c r="L450" s="48">
        <f>SUM(J450:K450)</f>
        <v>200</v>
      </c>
    </row>
    <row r="451" spans="1:12" ht="13.5" customHeight="1">
      <c r="A451" s="108" t="s">
        <v>15</v>
      </c>
      <c r="B451" s="101">
        <v>67</v>
      </c>
      <c r="C451" s="102" t="s">
        <v>232</v>
      </c>
      <c r="D451" s="54">
        <f>D450</f>
        <v>211</v>
      </c>
      <c r="E451" s="80">
        <f aca="true" t="shared" si="89" ref="E451:L451">E450</f>
        <v>0</v>
      </c>
      <c r="F451" s="80">
        <f t="shared" si="89"/>
        <v>0</v>
      </c>
      <c r="G451" s="80">
        <f t="shared" si="89"/>
        <v>0</v>
      </c>
      <c r="H451" s="54">
        <f t="shared" si="89"/>
        <v>1</v>
      </c>
      <c r="I451" s="80">
        <f t="shared" si="89"/>
        <v>0</v>
      </c>
      <c r="J451" s="54">
        <f t="shared" si="89"/>
        <v>200</v>
      </c>
      <c r="K451" s="80">
        <f t="shared" si="89"/>
        <v>0</v>
      </c>
      <c r="L451" s="54">
        <f t="shared" si="89"/>
        <v>200</v>
      </c>
    </row>
    <row r="452" spans="1:12" ht="13.5" customHeight="1">
      <c r="A452" s="108" t="s">
        <v>15</v>
      </c>
      <c r="B452" s="112">
        <v>0.109</v>
      </c>
      <c r="C452" s="69" t="s">
        <v>174</v>
      </c>
      <c r="D452" s="54">
        <f>D451</f>
        <v>211</v>
      </c>
      <c r="E452" s="80">
        <f aca="true" t="shared" si="90" ref="E452:L452">E451</f>
        <v>0</v>
      </c>
      <c r="F452" s="80">
        <f t="shared" si="90"/>
        <v>0</v>
      </c>
      <c r="G452" s="80">
        <f t="shared" si="90"/>
        <v>0</v>
      </c>
      <c r="H452" s="54">
        <f t="shared" si="90"/>
        <v>1</v>
      </c>
      <c r="I452" s="80">
        <f t="shared" si="90"/>
        <v>0</v>
      </c>
      <c r="J452" s="54">
        <f t="shared" si="90"/>
        <v>200</v>
      </c>
      <c r="K452" s="80">
        <f t="shared" si="90"/>
        <v>0</v>
      </c>
      <c r="L452" s="54">
        <f t="shared" si="90"/>
        <v>200</v>
      </c>
    </row>
    <row r="453" spans="1:12" ht="10.5" customHeight="1">
      <c r="A453" s="108"/>
      <c r="B453" s="112"/>
      <c r="C453" s="69"/>
      <c r="D453" s="111"/>
      <c r="E453" s="111"/>
      <c r="F453" s="111"/>
      <c r="G453" s="111"/>
      <c r="H453" s="111"/>
      <c r="I453" s="111"/>
      <c r="J453" s="111"/>
      <c r="K453" s="111"/>
      <c r="L453" s="111"/>
    </row>
    <row r="454" spans="2:12" ht="38.25">
      <c r="B454" s="96">
        <v>0.196</v>
      </c>
      <c r="C454" s="38" t="s">
        <v>191</v>
      </c>
      <c r="D454" s="111"/>
      <c r="E454" s="111"/>
      <c r="F454" s="111"/>
      <c r="G454" s="111"/>
      <c r="H454" s="111"/>
      <c r="I454" s="111"/>
      <c r="J454" s="111"/>
      <c r="K454" s="111"/>
      <c r="L454" s="111"/>
    </row>
    <row r="455" spans="2:12" ht="13.5" customHeight="1">
      <c r="B455" s="6" t="s">
        <v>192</v>
      </c>
      <c r="C455" s="44" t="s">
        <v>193</v>
      </c>
      <c r="D455" s="111">
        <v>150</v>
      </c>
      <c r="E455" s="49">
        <v>0</v>
      </c>
      <c r="F455" s="67">
        <v>0</v>
      </c>
      <c r="G455" s="67">
        <v>0</v>
      </c>
      <c r="H455" s="67">
        <v>0</v>
      </c>
      <c r="I455" s="67">
        <v>0</v>
      </c>
      <c r="J455" s="67">
        <v>0</v>
      </c>
      <c r="K455" s="67">
        <v>0</v>
      </c>
      <c r="L455" s="67">
        <f>SUM(J455:K455)</f>
        <v>0</v>
      </c>
    </row>
    <row r="456" spans="1:12" ht="38.25">
      <c r="A456" s="5" t="s">
        <v>15</v>
      </c>
      <c r="B456" s="96">
        <v>0.196</v>
      </c>
      <c r="C456" s="38" t="s">
        <v>191</v>
      </c>
      <c r="D456" s="54">
        <f aca="true" t="shared" si="91" ref="D456:L456">D455</f>
        <v>150</v>
      </c>
      <c r="E456" s="80">
        <f t="shared" si="91"/>
        <v>0</v>
      </c>
      <c r="F456" s="80">
        <f t="shared" si="91"/>
        <v>0</v>
      </c>
      <c r="G456" s="80">
        <f t="shared" si="91"/>
        <v>0</v>
      </c>
      <c r="H456" s="80">
        <f t="shared" si="91"/>
        <v>0</v>
      </c>
      <c r="I456" s="80">
        <f t="shared" si="91"/>
        <v>0</v>
      </c>
      <c r="J456" s="80">
        <f t="shared" si="91"/>
        <v>0</v>
      </c>
      <c r="K456" s="80">
        <f t="shared" si="91"/>
        <v>0</v>
      </c>
      <c r="L456" s="80">
        <f t="shared" si="91"/>
        <v>0</v>
      </c>
    </row>
    <row r="457" spans="2:12" ht="10.5" customHeight="1">
      <c r="B457" s="40"/>
      <c r="C457" s="38"/>
      <c r="D457" s="111"/>
      <c r="E457" s="111"/>
      <c r="F457" s="111"/>
      <c r="G457" s="111"/>
      <c r="H457" s="111"/>
      <c r="I457" s="111"/>
      <c r="J457" s="111"/>
      <c r="K457" s="111"/>
      <c r="L457" s="111"/>
    </row>
    <row r="458" spans="1:12" ht="13.5" customHeight="1">
      <c r="A458" s="89"/>
      <c r="B458" s="90">
        <v>0.198</v>
      </c>
      <c r="C458" s="91" t="s">
        <v>255</v>
      </c>
      <c r="D458" s="111"/>
      <c r="E458" s="111"/>
      <c r="F458" s="111"/>
      <c r="G458" s="111"/>
      <c r="H458" s="111"/>
      <c r="I458" s="111"/>
      <c r="J458" s="111"/>
      <c r="K458" s="111"/>
      <c r="L458" s="111"/>
    </row>
    <row r="459" spans="1:12" ht="13.5" customHeight="1">
      <c r="A459" s="89"/>
      <c r="B459" s="72" t="s">
        <v>192</v>
      </c>
      <c r="C459" s="53" t="s">
        <v>193</v>
      </c>
      <c r="D459" s="116">
        <v>350</v>
      </c>
      <c r="E459" s="63">
        <v>0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f>SUM(J459:K459)</f>
        <v>0</v>
      </c>
    </row>
    <row r="460" spans="1:12" ht="13.5" customHeight="1">
      <c r="A460" s="89" t="s">
        <v>15</v>
      </c>
      <c r="B460" s="90">
        <v>0.198</v>
      </c>
      <c r="C460" s="91" t="s">
        <v>255</v>
      </c>
      <c r="D460" s="54">
        <f aca="true" t="shared" si="92" ref="D460:L460">D459</f>
        <v>350</v>
      </c>
      <c r="E460" s="80">
        <f t="shared" si="92"/>
        <v>0</v>
      </c>
      <c r="F460" s="80">
        <f t="shared" si="92"/>
        <v>0</v>
      </c>
      <c r="G460" s="80">
        <f t="shared" si="92"/>
        <v>0</v>
      </c>
      <c r="H460" s="80">
        <f t="shared" si="92"/>
        <v>0</v>
      </c>
      <c r="I460" s="80">
        <f t="shared" si="92"/>
        <v>0</v>
      </c>
      <c r="J460" s="80">
        <f t="shared" si="92"/>
        <v>0</v>
      </c>
      <c r="K460" s="80">
        <f t="shared" si="92"/>
        <v>0</v>
      </c>
      <c r="L460" s="80">
        <f t="shared" si="92"/>
        <v>0</v>
      </c>
    </row>
    <row r="461" spans="1:12" ht="10.5" customHeight="1">
      <c r="A461" s="89"/>
      <c r="B461" s="90"/>
      <c r="C461" s="91"/>
      <c r="D461" s="111"/>
      <c r="E461" s="111"/>
      <c r="F461" s="111"/>
      <c r="G461" s="111"/>
      <c r="H461" s="111"/>
      <c r="I461" s="111"/>
      <c r="J461" s="111"/>
      <c r="K461" s="111"/>
      <c r="L461" s="111"/>
    </row>
    <row r="462" spans="1:12" ht="13.5" customHeight="1">
      <c r="A462" s="89"/>
      <c r="B462" s="126">
        <v>0.8</v>
      </c>
      <c r="C462" s="91" t="s">
        <v>194</v>
      </c>
      <c r="D462" s="111"/>
      <c r="E462" s="111"/>
      <c r="F462" s="111"/>
      <c r="G462" s="111"/>
      <c r="H462" s="111"/>
      <c r="I462" s="111"/>
      <c r="J462" s="111"/>
      <c r="K462" s="111"/>
      <c r="L462" s="111"/>
    </row>
    <row r="463" spans="1:12" ht="13.5" customHeight="1">
      <c r="A463" s="11"/>
      <c r="B463" s="101">
        <v>82</v>
      </c>
      <c r="C463" s="102" t="s">
        <v>263</v>
      </c>
      <c r="D463" s="111"/>
      <c r="E463" s="111"/>
      <c r="F463" s="111"/>
      <c r="G463" s="111"/>
      <c r="H463" s="111"/>
      <c r="I463" s="111"/>
      <c r="J463" s="111"/>
      <c r="K463" s="111"/>
      <c r="L463" s="111"/>
    </row>
    <row r="464" spans="1:12" ht="13.5" customHeight="1">
      <c r="A464" s="11"/>
      <c r="B464" s="101" t="s">
        <v>264</v>
      </c>
      <c r="C464" s="102" t="s">
        <v>55</v>
      </c>
      <c r="D464" s="67">
        <v>0</v>
      </c>
      <c r="E464" s="67">
        <v>0</v>
      </c>
      <c r="F464" s="111">
        <v>380</v>
      </c>
      <c r="G464" s="67">
        <v>0</v>
      </c>
      <c r="H464" s="111">
        <v>380</v>
      </c>
      <c r="I464" s="67">
        <v>0</v>
      </c>
      <c r="J464" s="57">
        <v>800</v>
      </c>
      <c r="K464" s="67">
        <v>0</v>
      </c>
      <c r="L464" s="57">
        <f>SUM(J464:K464)</f>
        <v>800</v>
      </c>
    </row>
    <row r="465" spans="1:12" ht="13.5" customHeight="1">
      <c r="A465" s="108" t="s">
        <v>15</v>
      </c>
      <c r="B465" s="109">
        <v>82</v>
      </c>
      <c r="C465" s="110" t="s">
        <v>263</v>
      </c>
      <c r="D465" s="80">
        <f aca="true" t="shared" si="93" ref="D465:L465">SUM(D464:D464)</f>
        <v>0</v>
      </c>
      <c r="E465" s="80">
        <f t="shared" si="93"/>
        <v>0</v>
      </c>
      <c r="F465" s="54">
        <f t="shared" si="93"/>
        <v>380</v>
      </c>
      <c r="G465" s="80">
        <f t="shared" si="93"/>
        <v>0</v>
      </c>
      <c r="H465" s="54">
        <f t="shared" si="93"/>
        <v>380</v>
      </c>
      <c r="I465" s="80">
        <f t="shared" si="93"/>
        <v>0</v>
      </c>
      <c r="J465" s="54">
        <f t="shared" si="93"/>
        <v>800</v>
      </c>
      <c r="K465" s="80">
        <f t="shared" si="93"/>
        <v>0</v>
      </c>
      <c r="L465" s="54">
        <f t="shared" si="93"/>
        <v>800</v>
      </c>
    </row>
    <row r="466" spans="1:12" ht="13.5" customHeight="1">
      <c r="A466" s="108" t="s">
        <v>15</v>
      </c>
      <c r="B466" s="127">
        <v>0.8</v>
      </c>
      <c r="C466" s="91" t="s">
        <v>194</v>
      </c>
      <c r="D466" s="63">
        <f aca="true" t="shared" si="94" ref="D466:L466">D465</f>
        <v>0</v>
      </c>
      <c r="E466" s="63">
        <f t="shared" si="94"/>
        <v>0</v>
      </c>
      <c r="F466" s="77">
        <f t="shared" si="94"/>
        <v>380</v>
      </c>
      <c r="G466" s="63">
        <f t="shared" si="94"/>
        <v>0</v>
      </c>
      <c r="H466" s="77">
        <f t="shared" si="94"/>
        <v>380</v>
      </c>
      <c r="I466" s="63">
        <f t="shared" si="94"/>
        <v>0</v>
      </c>
      <c r="J466" s="77">
        <f t="shared" si="94"/>
        <v>800</v>
      </c>
      <c r="K466" s="63">
        <f t="shared" si="94"/>
        <v>0</v>
      </c>
      <c r="L466" s="77">
        <f t="shared" si="94"/>
        <v>800</v>
      </c>
    </row>
    <row r="467" spans="1:12" ht="13.5" customHeight="1">
      <c r="A467" s="108" t="s">
        <v>15</v>
      </c>
      <c r="B467" s="122">
        <v>2405</v>
      </c>
      <c r="C467" s="69" t="s">
        <v>202</v>
      </c>
      <c r="D467" s="77">
        <f aca="true" t="shared" si="95" ref="D467:L467">D452+D446+D413+D456+D460+D466</f>
        <v>3649</v>
      </c>
      <c r="E467" s="77">
        <f t="shared" si="95"/>
        <v>26520</v>
      </c>
      <c r="F467" s="77">
        <f t="shared" si="95"/>
        <v>3380</v>
      </c>
      <c r="G467" s="77">
        <f t="shared" si="95"/>
        <v>30430</v>
      </c>
      <c r="H467" s="77">
        <f t="shared" si="95"/>
        <v>3380</v>
      </c>
      <c r="I467" s="77">
        <f t="shared" si="95"/>
        <v>30430</v>
      </c>
      <c r="J467" s="77">
        <f t="shared" si="95"/>
        <v>7900</v>
      </c>
      <c r="K467" s="77">
        <f t="shared" si="95"/>
        <v>29090</v>
      </c>
      <c r="L467" s="77">
        <f t="shared" si="95"/>
        <v>36990</v>
      </c>
    </row>
    <row r="468" spans="1:12" ht="10.5" customHeight="1" hidden="1">
      <c r="A468" s="51"/>
      <c r="B468" s="86"/>
      <c r="C468" s="53"/>
      <c r="D468" s="55"/>
      <c r="E468" s="55"/>
      <c r="F468" s="55"/>
      <c r="G468" s="55"/>
      <c r="H468" s="55"/>
      <c r="I468" s="55"/>
      <c r="J468" s="55"/>
      <c r="K468" s="55"/>
      <c r="L468" s="55"/>
    </row>
    <row r="469" spans="1:12" ht="12.75" hidden="1">
      <c r="A469" s="51" t="s">
        <v>17</v>
      </c>
      <c r="B469" s="86">
        <v>2415</v>
      </c>
      <c r="C469" s="71" t="s">
        <v>4</v>
      </c>
      <c r="D469" s="93"/>
      <c r="E469" s="93"/>
      <c r="F469" s="47"/>
      <c r="G469" s="47"/>
      <c r="H469" s="47"/>
      <c r="I469" s="47"/>
      <c r="J469" s="47"/>
      <c r="K469" s="47"/>
      <c r="L469" s="47"/>
    </row>
    <row r="470" spans="2:12" ht="12.75" hidden="1">
      <c r="B470" s="128">
        <v>3</v>
      </c>
      <c r="C470" s="44" t="s">
        <v>2</v>
      </c>
      <c r="D470" s="47"/>
      <c r="E470" s="47"/>
      <c r="F470" s="47"/>
      <c r="G470" s="47"/>
      <c r="H470" s="47"/>
      <c r="I470" s="47"/>
      <c r="J470" s="47"/>
      <c r="K470" s="47"/>
      <c r="L470" s="47"/>
    </row>
    <row r="471" spans="1:12" ht="12.75" hidden="1">
      <c r="A471" s="51"/>
      <c r="B471" s="129">
        <v>3.004</v>
      </c>
      <c r="C471" s="71" t="s">
        <v>235</v>
      </c>
      <c r="D471" s="55"/>
      <c r="E471" s="55"/>
      <c r="F471" s="55"/>
      <c r="G471" s="55"/>
      <c r="H471" s="55"/>
      <c r="I471" s="55"/>
      <c r="J471" s="55"/>
      <c r="K471" s="55"/>
      <c r="L471" s="55"/>
    </row>
    <row r="472" spans="1:12" ht="12.75" hidden="1">
      <c r="A472" s="51"/>
      <c r="B472" s="72">
        <v>62</v>
      </c>
      <c r="C472" s="53" t="s">
        <v>236</v>
      </c>
      <c r="D472" s="55"/>
      <c r="E472" s="55"/>
      <c r="F472" s="55"/>
      <c r="G472" s="55"/>
      <c r="H472" s="55"/>
      <c r="I472" s="55"/>
      <c r="J472" s="55"/>
      <c r="K472" s="55"/>
      <c r="L472" s="55"/>
    </row>
    <row r="473" spans="1:12" ht="12.75" hidden="1">
      <c r="A473" s="51"/>
      <c r="B473" s="56" t="s">
        <v>237</v>
      </c>
      <c r="C473" s="53" t="s">
        <v>29</v>
      </c>
      <c r="D473" s="63">
        <v>0</v>
      </c>
      <c r="E473" s="63">
        <v>0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f>SUM(J473:K473)</f>
        <v>0</v>
      </c>
    </row>
    <row r="474" spans="1:12" ht="12.75" hidden="1">
      <c r="A474" s="51" t="s">
        <v>15</v>
      </c>
      <c r="B474" s="129">
        <v>3.004</v>
      </c>
      <c r="C474" s="71" t="s">
        <v>235</v>
      </c>
      <c r="D474" s="63">
        <f aca="true" t="shared" si="96" ref="D474:L476">D473</f>
        <v>0</v>
      </c>
      <c r="E474" s="63">
        <f t="shared" si="96"/>
        <v>0</v>
      </c>
      <c r="F474" s="63">
        <f t="shared" si="96"/>
        <v>0</v>
      </c>
      <c r="G474" s="63">
        <f t="shared" si="96"/>
        <v>0</v>
      </c>
      <c r="H474" s="63">
        <f t="shared" si="96"/>
        <v>0</v>
      </c>
      <c r="I474" s="63">
        <f t="shared" si="96"/>
        <v>0</v>
      </c>
      <c r="J474" s="63">
        <f t="shared" si="96"/>
        <v>0</v>
      </c>
      <c r="K474" s="63">
        <f t="shared" si="96"/>
        <v>0</v>
      </c>
      <c r="L474" s="63">
        <f t="shared" si="96"/>
        <v>0</v>
      </c>
    </row>
    <row r="475" spans="1:12" ht="12.75" hidden="1">
      <c r="A475" s="5" t="s">
        <v>15</v>
      </c>
      <c r="B475" s="128">
        <v>3</v>
      </c>
      <c r="C475" s="44" t="s">
        <v>2</v>
      </c>
      <c r="D475" s="49">
        <f t="shared" si="96"/>
        <v>0</v>
      </c>
      <c r="E475" s="49">
        <f t="shared" si="96"/>
        <v>0</v>
      </c>
      <c r="F475" s="49">
        <f t="shared" si="96"/>
        <v>0</v>
      </c>
      <c r="G475" s="49">
        <f t="shared" si="96"/>
        <v>0</v>
      </c>
      <c r="H475" s="49">
        <f t="shared" si="96"/>
        <v>0</v>
      </c>
      <c r="I475" s="49">
        <f t="shared" si="96"/>
        <v>0</v>
      </c>
      <c r="J475" s="49">
        <f t="shared" si="96"/>
        <v>0</v>
      </c>
      <c r="K475" s="49">
        <f t="shared" si="96"/>
        <v>0</v>
      </c>
      <c r="L475" s="49">
        <f t="shared" si="96"/>
        <v>0</v>
      </c>
    </row>
    <row r="476" spans="1:12" ht="12.75" hidden="1">
      <c r="A476" s="51" t="s">
        <v>15</v>
      </c>
      <c r="B476" s="86">
        <v>2415</v>
      </c>
      <c r="C476" s="71" t="s">
        <v>4</v>
      </c>
      <c r="D476" s="80">
        <f t="shared" si="96"/>
        <v>0</v>
      </c>
      <c r="E476" s="80">
        <f t="shared" si="96"/>
        <v>0</v>
      </c>
      <c r="F476" s="80">
        <f t="shared" si="96"/>
        <v>0</v>
      </c>
      <c r="G476" s="80">
        <f t="shared" si="96"/>
        <v>0</v>
      </c>
      <c r="H476" s="80">
        <f t="shared" si="96"/>
        <v>0</v>
      </c>
      <c r="I476" s="80">
        <f t="shared" si="96"/>
        <v>0</v>
      </c>
      <c r="J476" s="80">
        <f t="shared" si="96"/>
        <v>0</v>
      </c>
      <c r="K476" s="80">
        <f t="shared" si="96"/>
        <v>0</v>
      </c>
      <c r="L476" s="80">
        <f t="shared" si="96"/>
        <v>0</v>
      </c>
    </row>
    <row r="477" spans="1:12" ht="12.75">
      <c r="A477" s="130" t="s">
        <v>15</v>
      </c>
      <c r="B477" s="131"/>
      <c r="C477" s="132" t="s">
        <v>16</v>
      </c>
      <c r="D477" s="62">
        <f aca="true" t="shared" si="97" ref="D477:L477">D348+D476+D396+D467</f>
        <v>151086</v>
      </c>
      <c r="E477" s="62">
        <f t="shared" si="97"/>
        <v>186617</v>
      </c>
      <c r="F477" s="62">
        <f t="shared" si="97"/>
        <v>142613</v>
      </c>
      <c r="G477" s="62">
        <f t="shared" si="97"/>
        <v>183152</v>
      </c>
      <c r="H477" s="62">
        <f t="shared" si="97"/>
        <v>177931</v>
      </c>
      <c r="I477" s="62">
        <f t="shared" si="97"/>
        <v>206852</v>
      </c>
      <c r="J477" s="62">
        <f t="shared" si="97"/>
        <v>134774</v>
      </c>
      <c r="K477" s="62">
        <f t="shared" si="97"/>
        <v>189624</v>
      </c>
      <c r="L477" s="62">
        <f t="shared" si="97"/>
        <v>324398</v>
      </c>
    </row>
    <row r="478" spans="1:12" ht="12.75">
      <c r="A478" s="51"/>
      <c r="B478" s="72"/>
      <c r="C478" s="71"/>
      <c r="D478" s="55"/>
      <c r="E478" s="55"/>
      <c r="F478" s="55"/>
      <c r="G478" s="55"/>
      <c r="H478" s="55"/>
      <c r="I478" s="55"/>
      <c r="J478" s="55"/>
      <c r="K478" s="55"/>
      <c r="L478" s="55"/>
    </row>
    <row r="479" spans="1:12" ht="12.75">
      <c r="A479" s="51"/>
      <c r="B479" s="72"/>
      <c r="C479" s="71"/>
      <c r="D479" s="55"/>
      <c r="E479" s="55"/>
      <c r="F479" s="55"/>
      <c r="G479" s="55"/>
      <c r="H479" s="55"/>
      <c r="I479" s="55"/>
      <c r="J479" s="55"/>
      <c r="K479" s="55"/>
      <c r="L479" s="55"/>
    </row>
    <row r="480" spans="1:12" ht="12.75">
      <c r="A480" s="51"/>
      <c r="B480" s="72"/>
      <c r="C480" s="71"/>
      <c r="D480" s="55"/>
      <c r="E480" s="55"/>
      <c r="F480" s="55"/>
      <c r="G480" s="55"/>
      <c r="H480" s="55"/>
      <c r="I480" s="55"/>
      <c r="J480" s="55"/>
      <c r="K480" s="55"/>
      <c r="L480" s="55"/>
    </row>
    <row r="481" spans="3:12" ht="12.75">
      <c r="C481" s="38" t="s">
        <v>238</v>
      </c>
      <c r="D481" s="55"/>
      <c r="E481" s="55"/>
      <c r="F481" s="55"/>
      <c r="G481" s="55"/>
      <c r="H481" s="55"/>
      <c r="I481" s="55"/>
      <c r="J481" s="55"/>
      <c r="K481" s="55"/>
      <c r="L481" s="55"/>
    </row>
    <row r="482" spans="1:12" ht="25.5">
      <c r="A482" s="51" t="s">
        <v>17</v>
      </c>
      <c r="B482" s="86">
        <v>4403</v>
      </c>
      <c r="C482" s="133" t="s">
        <v>239</v>
      </c>
      <c r="D482" s="55"/>
      <c r="E482" s="55"/>
      <c r="F482" s="55"/>
      <c r="G482" s="55"/>
      <c r="H482" s="55"/>
      <c r="I482" s="55"/>
      <c r="J482" s="55"/>
      <c r="K482" s="55"/>
      <c r="L482" s="55"/>
    </row>
    <row r="483" spans="1:12" ht="25.5">
      <c r="A483" s="51"/>
      <c r="B483" s="92">
        <v>0.101</v>
      </c>
      <c r="C483" s="133" t="s">
        <v>240</v>
      </c>
      <c r="D483" s="55"/>
      <c r="E483" s="55"/>
      <c r="F483" s="55"/>
      <c r="G483" s="55"/>
      <c r="H483" s="55"/>
      <c r="I483" s="55"/>
      <c r="J483" s="55"/>
      <c r="K483" s="55"/>
      <c r="L483" s="55"/>
    </row>
    <row r="484" spans="1:12" ht="12.75">
      <c r="A484" s="51"/>
      <c r="B484" s="134" t="s">
        <v>241</v>
      </c>
      <c r="C484" s="135" t="s">
        <v>19</v>
      </c>
      <c r="D484" s="55"/>
      <c r="E484" s="55"/>
      <c r="F484" s="55"/>
      <c r="G484" s="55"/>
      <c r="H484" s="55"/>
      <c r="I484" s="55"/>
      <c r="J484" s="55"/>
      <c r="K484" s="55"/>
      <c r="L484" s="55"/>
    </row>
    <row r="485" spans="1:12" ht="12.75">
      <c r="A485" s="51"/>
      <c r="B485" s="56" t="s">
        <v>242</v>
      </c>
      <c r="C485" s="135" t="s">
        <v>243</v>
      </c>
      <c r="D485" s="55">
        <v>6926</v>
      </c>
      <c r="E485" s="67">
        <v>0</v>
      </c>
      <c r="F485" s="67">
        <v>0</v>
      </c>
      <c r="G485" s="67">
        <v>0</v>
      </c>
      <c r="H485" s="67">
        <v>0</v>
      </c>
      <c r="I485" s="67">
        <v>0</v>
      </c>
      <c r="J485" s="67">
        <v>0</v>
      </c>
      <c r="K485" s="67">
        <v>0</v>
      </c>
      <c r="L485" s="67">
        <f>SUM(J485:K485)</f>
        <v>0</v>
      </c>
    </row>
    <row r="486" spans="2:12" ht="25.5">
      <c r="B486" s="46" t="s">
        <v>298</v>
      </c>
      <c r="C486" s="136" t="s">
        <v>331</v>
      </c>
      <c r="D486" s="67">
        <v>0</v>
      </c>
      <c r="E486" s="49">
        <v>0</v>
      </c>
      <c r="F486" s="48">
        <v>40000</v>
      </c>
      <c r="G486" s="49">
        <v>0</v>
      </c>
      <c r="H486" s="48">
        <v>40000</v>
      </c>
      <c r="I486" s="49">
        <v>0</v>
      </c>
      <c r="J486" s="48">
        <v>30000</v>
      </c>
      <c r="K486" s="49">
        <v>0</v>
      </c>
      <c r="L486" s="48">
        <f>SUM(J486:K486)</f>
        <v>30000</v>
      </c>
    </row>
    <row r="487" spans="2:12" ht="30" customHeight="1">
      <c r="B487" s="46" t="s">
        <v>318</v>
      </c>
      <c r="C487" s="136" t="s">
        <v>319</v>
      </c>
      <c r="D487" s="67">
        <v>0</v>
      </c>
      <c r="E487" s="49">
        <v>0</v>
      </c>
      <c r="F487" s="49">
        <v>0</v>
      </c>
      <c r="G487" s="49">
        <v>0</v>
      </c>
      <c r="H487" s="49">
        <v>0</v>
      </c>
      <c r="I487" s="49">
        <v>0</v>
      </c>
      <c r="J487" s="48">
        <v>12000</v>
      </c>
      <c r="K487" s="49">
        <v>0</v>
      </c>
      <c r="L487" s="48">
        <f>SUM(J487:K487)</f>
        <v>12000</v>
      </c>
    </row>
    <row r="488" spans="1:12" ht="25.5">
      <c r="A488" s="5" t="s">
        <v>15</v>
      </c>
      <c r="B488" s="92">
        <v>0.101</v>
      </c>
      <c r="C488" s="137" t="s">
        <v>240</v>
      </c>
      <c r="D488" s="54">
        <f aca="true" t="shared" si="98" ref="D488:I488">D485+D486</f>
        <v>6926</v>
      </c>
      <c r="E488" s="80">
        <f t="shared" si="98"/>
        <v>0</v>
      </c>
      <c r="F488" s="54">
        <f t="shared" si="98"/>
        <v>40000</v>
      </c>
      <c r="G488" s="80">
        <f t="shared" si="98"/>
        <v>0</v>
      </c>
      <c r="H488" s="54">
        <f t="shared" si="98"/>
        <v>40000</v>
      </c>
      <c r="I488" s="80">
        <f t="shared" si="98"/>
        <v>0</v>
      </c>
      <c r="J488" s="54">
        <f>SUM(J485:J487)</f>
        <v>42000</v>
      </c>
      <c r="K488" s="80">
        <f>SUM(K485:K487)</f>
        <v>0</v>
      </c>
      <c r="L488" s="54">
        <f>SUM(L485:L487)</f>
        <v>42000</v>
      </c>
    </row>
    <row r="489" spans="1:12" ht="25.5">
      <c r="A489" s="51" t="s">
        <v>15</v>
      </c>
      <c r="B489" s="86">
        <v>4403</v>
      </c>
      <c r="C489" s="133" t="s">
        <v>6</v>
      </c>
      <c r="D489" s="54">
        <f aca="true" t="shared" si="99" ref="D489:L489">D488</f>
        <v>6926</v>
      </c>
      <c r="E489" s="80">
        <f t="shared" si="99"/>
        <v>0</v>
      </c>
      <c r="F489" s="54">
        <f t="shared" si="99"/>
        <v>40000</v>
      </c>
      <c r="G489" s="80">
        <f t="shared" si="99"/>
        <v>0</v>
      </c>
      <c r="H489" s="54">
        <f t="shared" si="99"/>
        <v>40000</v>
      </c>
      <c r="I489" s="80">
        <f t="shared" si="99"/>
        <v>0</v>
      </c>
      <c r="J489" s="54">
        <f t="shared" si="99"/>
        <v>42000</v>
      </c>
      <c r="K489" s="80">
        <f t="shared" si="99"/>
        <v>0</v>
      </c>
      <c r="L489" s="54">
        <f t="shared" si="99"/>
        <v>42000</v>
      </c>
    </row>
    <row r="490" spans="2:12" ht="10.5" customHeight="1">
      <c r="B490" s="40"/>
      <c r="C490" s="136"/>
      <c r="D490" s="55"/>
      <c r="E490" s="55"/>
      <c r="F490" s="55"/>
      <c r="G490" s="55"/>
      <c r="H490" s="55"/>
      <c r="I490" s="55"/>
      <c r="J490" s="55"/>
      <c r="K490" s="55"/>
      <c r="L490" s="55"/>
    </row>
    <row r="491" spans="1:12" ht="12.75">
      <c r="A491" s="11" t="s">
        <v>17</v>
      </c>
      <c r="B491" s="97">
        <v>4405</v>
      </c>
      <c r="C491" s="42" t="s">
        <v>244</v>
      </c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1:12" ht="12.75">
      <c r="A492" s="11"/>
      <c r="B492" s="138">
        <v>0.101</v>
      </c>
      <c r="C492" s="69" t="s">
        <v>209</v>
      </c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1:12" ht="25.5">
      <c r="A493" s="11"/>
      <c r="B493" s="103" t="s">
        <v>268</v>
      </c>
      <c r="C493" s="102" t="s">
        <v>194</v>
      </c>
      <c r="D493" s="48">
        <v>1701</v>
      </c>
      <c r="E493" s="49">
        <v>0</v>
      </c>
      <c r="F493" s="49">
        <v>0</v>
      </c>
      <c r="G493" s="49">
        <v>0</v>
      </c>
      <c r="H493" s="49">
        <v>0</v>
      </c>
      <c r="I493" s="49">
        <v>0</v>
      </c>
      <c r="J493" s="48">
        <v>1000</v>
      </c>
      <c r="K493" s="49">
        <v>0</v>
      </c>
      <c r="L493" s="48">
        <f aca="true" t="shared" si="100" ref="L493:L498">SUM(J493:K493)</f>
        <v>1000</v>
      </c>
    </row>
    <row r="494" spans="1:12" ht="25.5">
      <c r="A494" s="108"/>
      <c r="B494" s="115" t="s">
        <v>253</v>
      </c>
      <c r="C494" s="110" t="s">
        <v>341</v>
      </c>
      <c r="D494" s="67">
        <v>0</v>
      </c>
      <c r="E494" s="67">
        <v>0</v>
      </c>
      <c r="F494" s="67">
        <v>0</v>
      </c>
      <c r="G494" s="67">
        <v>0</v>
      </c>
      <c r="H494" s="67">
        <v>0</v>
      </c>
      <c r="I494" s="67">
        <v>0</v>
      </c>
      <c r="J494" s="57">
        <v>2000</v>
      </c>
      <c r="K494" s="67">
        <v>0</v>
      </c>
      <c r="L494" s="57">
        <f t="shared" si="100"/>
        <v>2000</v>
      </c>
    </row>
    <row r="495" spans="1:12" ht="25.5">
      <c r="A495" s="108"/>
      <c r="B495" s="115" t="s">
        <v>254</v>
      </c>
      <c r="C495" s="110" t="s">
        <v>250</v>
      </c>
      <c r="D495" s="104">
        <v>646</v>
      </c>
      <c r="E495" s="49">
        <v>0</v>
      </c>
      <c r="F495" s="104">
        <v>2054</v>
      </c>
      <c r="G495" s="49">
        <v>0</v>
      </c>
      <c r="H495" s="104">
        <v>2054</v>
      </c>
      <c r="I495" s="49">
        <v>0</v>
      </c>
      <c r="J495" s="49">
        <v>0</v>
      </c>
      <c r="K495" s="49">
        <v>0</v>
      </c>
      <c r="L495" s="49">
        <f t="shared" si="100"/>
        <v>0</v>
      </c>
    </row>
    <row r="496" spans="1:12" ht="25.5">
      <c r="A496" s="108"/>
      <c r="B496" s="115" t="s">
        <v>299</v>
      </c>
      <c r="C496" s="110" t="s">
        <v>300</v>
      </c>
      <c r="D496" s="49">
        <v>0</v>
      </c>
      <c r="E496" s="49">
        <v>0</v>
      </c>
      <c r="F496" s="48">
        <v>3400</v>
      </c>
      <c r="G496" s="49">
        <v>0</v>
      </c>
      <c r="H496" s="48">
        <v>3400</v>
      </c>
      <c r="I496" s="49">
        <v>0</v>
      </c>
      <c r="J496" s="48">
        <v>10000</v>
      </c>
      <c r="K496" s="49">
        <v>0</v>
      </c>
      <c r="L496" s="48">
        <f t="shared" si="100"/>
        <v>10000</v>
      </c>
    </row>
    <row r="497" spans="1:12" ht="38.25">
      <c r="A497" s="108"/>
      <c r="B497" s="115" t="s">
        <v>316</v>
      </c>
      <c r="C497" s="110" t="s">
        <v>314</v>
      </c>
      <c r="D497" s="49">
        <v>0</v>
      </c>
      <c r="E497" s="49">
        <v>0</v>
      </c>
      <c r="F497" s="49">
        <v>0</v>
      </c>
      <c r="G497" s="49">
        <v>0</v>
      </c>
      <c r="H497" s="48">
        <v>22115</v>
      </c>
      <c r="I497" s="49">
        <v>0</v>
      </c>
      <c r="J497" s="48">
        <v>11775</v>
      </c>
      <c r="K497" s="49">
        <v>0</v>
      </c>
      <c r="L497" s="48">
        <f t="shared" si="100"/>
        <v>11775</v>
      </c>
    </row>
    <row r="498" spans="1:12" ht="38.25">
      <c r="A498" s="108"/>
      <c r="B498" s="115" t="s">
        <v>317</v>
      </c>
      <c r="C498" s="110" t="s">
        <v>315</v>
      </c>
      <c r="D498" s="49">
        <v>0</v>
      </c>
      <c r="E498" s="49">
        <v>0</v>
      </c>
      <c r="F498" s="49">
        <v>0</v>
      </c>
      <c r="G498" s="49">
        <v>0</v>
      </c>
      <c r="H498" s="48">
        <v>8427</v>
      </c>
      <c r="I498" s="49">
        <v>0</v>
      </c>
      <c r="J498" s="48">
        <v>6627</v>
      </c>
      <c r="K498" s="49">
        <v>0</v>
      </c>
      <c r="L498" s="48">
        <f t="shared" si="100"/>
        <v>6627</v>
      </c>
    </row>
    <row r="499" spans="1:12" ht="25.5">
      <c r="A499" s="108"/>
      <c r="B499" s="115" t="s">
        <v>336</v>
      </c>
      <c r="C499" s="110" t="s">
        <v>339</v>
      </c>
      <c r="D499" s="49"/>
      <c r="E499" s="49"/>
      <c r="F499" s="49"/>
      <c r="G499" s="49"/>
      <c r="H499" s="48"/>
      <c r="I499" s="49"/>
      <c r="J499" s="48">
        <v>5000</v>
      </c>
      <c r="K499" s="48"/>
      <c r="L499" s="48">
        <f>J499</f>
        <v>5000</v>
      </c>
    </row>
    <row r="500" spans="1:12" ht="25.5">
      <c r="A500" s="108"/>
      <c r="B500" s="115" t="s">
        <v>338</v>
      </c>
      <c r="C500" s="110" t="s">
        <v>340</v>
      </c>
      <c r="D500" s="49"/>
      <c r="E500" s="49"/>
      <c r="F500" s="49"/>
      <c r="G500" s="49"/>
      <c r="H500" s="48"/>
      <c r="I500" s="49"/>
      <c r="J500" s="48">
        <v>2700</v>
      </c>
      <c r="K500" s="48"/>
      <c r="L500" s="48">
        <f>J500</f>
        <v>2700</v>
      </c>
    </row>
    <row r="501" spans="1:12" ht="12.75">
      <c r="A501" s="108" t="s">
        <v>15</v>
      </c>
      <c r="B501" s="139">
        <v>0.101</v>
      </c>
      <c r="C501" s="69" t="s">
        <v>209</v>
      </c>
      <c r="D501" s="54">
        <f aca="true" t="shared" si="101" ref="D501:I501">SUM(D492:D498)</f>
        <v>2347</v>
      </c>
      <c r="E501" s="80">
        <f t="shared" si="101"/>
        <v>0</v>
      </c>
      <c r="F501" s="54">
        <f t="shared" si="101"/>
        <v>5454</v>
      </c>
      <c r="G501" s="80">
        <f t="shared" si="101"/>
        <v>0</v>
      </c>
      <c r="H501" s="54">
        <f>SUM(H492:H498)</f>
        <v>35996</v>
      </c>
      <c r="I501" s="80">
        <f t="shared" si="101"/>
        <v>0</v>
      </c>
      <c r="J501" s="54">
        <f>SUM(J493:J500)</f>
        <v>39102</v>
      </c>
      <c r="K501" s="80">
        <f>SUM(K493:K500)</f>
        <v>0</v>
      </c>
      <c r="L501" s="54">
        <f>SUM(L493:L500)</f>
        <v>39102</v>
      </c>
    </row>
    <row r="502" spans="1:12" ht="12.75">
      <c r="A502" s="105" t="s">
        <v>15</v>
      </c>
      <c r="B502" s="140">
        <v>4405</v>
      </c>
      <c r="C502" s="95" t="s">
        <v>244</v>
      </c>
      <c r="D502" s="54">
        <f aca="true" t="shared" si="102" ref="D502:L502">D501</f>
        <v>2347</v>
      </c>
      <c r="E502" s="80">
        <f t="shared" si="102"/>
        <v>0</v>
      </c>
      <c r="F502" s="54">
        <f t="shared" si="102"/>
        <v>5454</v>
      </c>
      <c r="G502" s="80">
        <f t="shared" si="102"/>
        <v>0</v>
      </c>
      <c r="H502" s="54">
        <f t="shared" si="102"/>
        <v>35996</v>
      </c>
      <c r="I502" s="80">
        <f t="shared" si="102"/>
        <v>0</v>
      </c>
      <c r="J502" s="54">
        <f t="shared" si="102"/>
        <v>39102</v>
      </c>
      <c r="K502" s="80">
        <f t="shared" si="102"/>
        <v>0</v>
      </c>
      <c r="L502" s="54">
        <f t="shared" si="102"/>
        <v>39102</v>
      </c>
    </row>
    <row r="503" spans="1:12" ht="12.75">
      <c r="A503" s="130" t="s">
        <v>15</v>
      </c>
      <c r="B503" s="131"/>
      <c r="C503" s="141" t="s">
        <v>238</v>
      </c>
      <c r="D503" s="48">
        <f aca="true" t="shared" si="103" ref="D503:L503">D489+D502</f>
        <v>9273</v>
      </c>
      <c r="E503" s="49">
        <f t="shared" si="103"/>
        <v>0</v>
      </c>
      <c r="F503" s="48">
        <f t="shared" si="103"/>
        <v>45454</v>
      </c>
      <c r="G503" s="49">
        <f t="shared" si="103"/>
        <v>0</v>
      </c>
      <c r="H503" s="48">
        <f t="shared" si="103"/>
        <v>75996</v>
      </c>
      <c r="I503" s="49">
        <f t="shared" si="103"/>
        <v>0</v>
      </c>
      <c r="J503" s="48">
        <f t="shared" si="103"/>
        <v>81102</v>
      </c>
      <c r="K503" s="49">
        <f t="shared" si="103"/>
        <v>0</v>
      </c>
      <c r="L503" s="48">
        <f t="shared" si="103"/>
        <v>81102</v>
      </c>
    </row>
    <row r="504" spans="1:12" ht="12.75">
      <c r="A504" s="130" t="s">
        <v>15</v>
      </c>
      <c r="B504" s="131"/>
      <c r="C504" s="141" t="s">
        <v>8</v>
      </c>
      <c r="D504" s="79">
        <f aca="true" t="shared" si="104" ref="D504:L504">D503+D477</f>
        <v>160359</v>
      </c>
      <c r="E504" s="79">
        <f t="shared" si="104"/>
        <v>186617</v>
      </c>
      <c r="F504" s="79">
        <f t="shared" si="104"/>
        <v>188067</v>
      </c>
      <c r="G504" s="79">
        <f t="shared" si="104"/>
        <v>183152</v>
      </c>
      <c r="H504" s="79">
        <f t="shared" si="104"/>
        <v>253927</v>
      </c>
      <c r="I504" s="79">
        <f t="shared" si="104"/>
        <v>206852</v>
      </c>
      <c r="J504" s="79">
        <f t="shared" si="104"/>
        <v>215876</v>
      </c>
      <c r="K504" s="79">
        <f t="shared" si="104"/>
        <v>189624</v>
      </c>
      <c r="L504" s="79">
        <f t="shared" si="104"/>
        <v>405500</v>
      </c>
    </row>
    <row r="505" spans="1:12" ht="9.75" customHeight="1">
      <c r="A505" s="64"/>
      <c r="B505" s="142"/>
      <c r="C505" s="143"/>
      <c r="D505" s="74"/>
      <c r="E505" s="74"/>
      <c r="F505" s="74"/>
      <c r="G505" s="74"/>
      <c r="H505" s="74"/>
      <c r="I505" s="74"/>
      <c r="J505" s="74"/>
      <c r="K505" s="74"/>
      <c r="L505" s="74"/>
    </row>
    <row r="506" spans="1:12" ht="25.5">
      <c r="A506" s="51"/>
      <c r="B506" s="72"/>
      <c r="C506" s="110" t="s">
        <v>337</v>
      </c>
      <c r="D506" s="144"/>
      <c r="E506" s="145"/>
      <c r="F506" s="145"/>
      <c r="G506" s="145"/>
      <c r="H506" s="145"/>
      <c r="I506" s="58"/>
      <c r="J506" s="145"/>
      <c r="K506" s="145"/>
      <c r="L506" s="145"/>
    </row>
    <row r="507" spans="1:12" ht="12.75">
      <c r="A507" s="59"/>
      <c r="B507" s="78"/>
      <c r="C507" s="61"/>
      <c r="D507" s="146"/>
      <c r="E507" s="147"/>
      <c r="F507" s="147"/>
      <c r="G507" s="147"/>
      <c r="H507" s="147"/>
      <c r="I507" s="148"/>
      <c r="J507" s="147"/>
      <c r="K507" s="147"/>
      <c r="L507" s="147"/>
    </row>
    <row r="508" ht="12.75"/>
    <row r="509" ht="12.75"/>
    <row r="510" ht="12.75"/>
    <row r="512" ht="12.75"/>
    <row r="513" ht="12.75"/>
    <row r="514" ht="12.75"/>
  </sheetData>
  <sheetProtection/>
  <autoFilter ref="A20:L504"/>
  <mergeCells count="10">
    <mergeCell ref="F7:I7"/>
    <mergeCell ref="F10:H10"/>
    <mergeCell ref="H17:I17"/>
    <mergeCell ref="D17:E17"/>
    <mergeCell ref="F17:G17"/>
    <mergeCell ref="J17:L17"/>
    <mergeCell ref="H16:I16"/>
    <mergeCell ref="D16:E16"/>
    <mergeCell ref="F16:G16"/>
    <mergeCell ref="J16:L16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4" useFirstPageNumber="1" fitToHeight="22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Fainance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Buget Section</dc:creator>
  <cp:keywords/>
  <dc:description/>
  <cp:lastModifiedBy>sonam</cp:lastModifiedBy>
  <cp:lastPrinted>2011-03-21T12:12:42Z</cp:lastPrinted>
  <dcterms:created xsi:type="dcterms:W3CDTF">2004-06-05T04:32:33Z</dcterms:created>
  <dcterms:modified xsi:type="dcterms:W3CDTF">2011-03-30T04:36:13Z</dcterms:modified>
  <cp:category/>
  <cp:version/>
  <cp:contentType/>
  <cp:contentStatus/>
</cp:coreProperties>
</file>