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266" windowWidth="7305" windowHeight="7320" activeTab="0"/>
  </bookViews>
  <sheets>
    <sheet name="dem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0" hidden="1">'dem29'!$A$17:$L$141</definedName>
    <definedName name="ahcap">#REF!</definedName>
    <definedName name="censusrec">#REF!</definedName>
    <definedName name="ch" localSheetId="0">'dem29'!#REF!</definedName>
    <definedName name="charged">#REF!</definedName>
    <definedName name="css" localSheetId="0">'dem29'!$D$107:$L$107</definedName>
    <definedName name="cssrec" localSheetId="0">'dem29'!#REF!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'dem29'!$K$120</definedName>
    <definedName name="np">#REF!</definedName>
    <definedName name="Nutrition">#REF!</definedName>
    <definedName name="oges">#REF!</definedName>
    <definedName name="osap" localSheetId="0">'dem29'!$D$25:$L$25</definedName>
    <definedName name="osapcap" localSheetId="0">'dem29'!$D$119:$L$119</definedName>
    <definedName name="pension">#REF!</definedName>
    <definedName name="_xlnm.Print_Area" localSheetId="0">'dem29'!$A$1:$L$124</definedName>
    <definedName name="_xlnm.Print_Titles" localSheetId="0">'dem29'!$13:$16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'dem29'!#REF!</definedName>
    <definedName name="scst">#REF!</definedName>
    <definedName name="ses" localSheetId="0">'dem29'!$D$51:$L$51</definedName>
    <definedName name="sesrec" localSheetId="0">'dem29'!$D$123:$L$123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'dem29'!#REF!</definedName>
    <definedName name="swc">#REF!</definedName>
    <definedName name="tax">#REF!</definedName>
    <definedName name="udhd">#REF!</definedName>
    <definedName name="urbancap">#REF!</definedName>
    <definedName name="Voted" localSheetId="0">'dem29'!$E$11:$G$11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'dem29'!#REF!</definedName>
    <definedName name="Z_239EE218_578E_4317_BEED_14D5D7089E27_.wvu.FilterData" localSheetId="0" hidden="1">'dem29'!$A$1:$L$124</definedName>
    <definedName name="Z_239EE218_578E_4317_BEED_14D5D7089E27_.wvu.PrintArea" localSheetId="0" hidden="1">'dem29'!$A$1:$L$124</definedName>
    <definedName name="Z_239EE218_578E_4317_BEED_14D5D7089E27_.wvu.PrintTitles" localSheetId="0" hidden="1">'dem29'!$13:$16</definedName>
    <definedName name="Z_302A3EA3_AE96_11D5_A646_0050BA3D7AFD_.wvu.Cols" localSheetId="0" hidden="1">'dem29'!#REF!</definedName>
    <definedName name="Z_302A3EA3_AE96_11D5_A646_0050BA3D7AFD_.wvu.FilterData" localSheetId="0" hidden="1">'dem29'!$A$1:$L$124</definedName>
    <definedName name="Z_302A3EA3_AE96_11D5_A646_0050BA3D7AFD_.wvu.PrintArea" localSheetId="0" hidden="1">'dem29'!$A$1:$L$124</definedName>
    <definedName name="Z_302A3EA3_AE96_11D5_A646_0050BA3D7AFD_.wvu.PrintTitles" localSheetId="0" hidden="1">'dem29'!$13:$16</definedName>
    <definedName name="Z_36DBA021_0ECB_11D4_8064_004005726899_.wvu.Cols" localSheetId="0" hidden="1">'dem29'!#REF!</definedName>
    <definedName name="Z_36DBA021_0ECB_11D4_8064_004005726899_.wvu.FilterData" localSheetId="0" hidden="1">'dem29'!$C$19:$C$120</definedName>
    <definedName name="Z_36DBA021_0ECB_11D4_8064_004005726899_.wvu.PrintArea" localSheetId="0" hidden="1">'dem29'!$A$1:$L$124</definedName>
    <definedName name="Z_36DBA021_0ECB_11D4_8064_004005726899_.wvu.PrintTitles" localSheetId="0" hidden="1">'dem29'!$13:$16</definedName>
    <definedName name="Z_93EBE921_AE91_11D5_8685_004005726899_.wvu.Cols" localSheetId="0" hidden="1">'dem29'!#REF!</definedName>
    <definedName name="Z_93EBE921_AE91_11D5_8685_004005726899_.wvu.FilterData" localSheetId="0" hidden="1">'dem29'!$C$19:$C$120</definedName>
    <definedName name="Z_93EBE921_AE91_11D5_8685_004005726899_.wvu.PrintArea" localSheetId="0" hidden="1">'dem29'!$A$1:$L$124</definedName>
    <definedName name="Z_93EBE921_AE91_11D5_8685_004005726899_.wvu.PrintTitles" localSheetId="0" hidden="1">'dem29'!$13:$16</definedName>
    <definedName name="Z_94DA79C1_0FDE_11D5_9579_000021DAEEA2_.wvu.Cols" localSheetId="0" hidden="1">'dem29'!#REF!</definedName>
    <definedName name="Z_94DA79C1_0FDE_11D5_9579_000021DAEEA2_.wvu.FilterData" localSheetId="0" hidden="1">'dem29'!$C$19:$C$120</definedName>
    <definedName name="Z_94DA79C1_0FDE_11D5_9579_000021DAEEA2_.wvu.PrintArea" localSheetId="0" hidden="1">'dem29'!$A$1:$L$124</definedName>
    <definedName name="Z_94DA79C1_0FDE_11D5_9579_000021DAEEA2_.wvu.PrintTitles" localSheetId="0" hidden="1">'dem29'!$13:$16</definedName>
    <definedName name="Z_B4CB098E_161F_11D5_8064_004005726899_.wvu.FilterData" localSheetId="0" hidden="1">'dem29'!$C$19:$C$120</definedName>
    <definedName name="Z_B4CB099B_161F_11D5_8064_004005726899_.wvu.FilterData" localSheetId="0" hidden="1">'dem29'!$C$19:$C$120</definedName>
    <definedName name="Z_C868F8C3_16D7_11D5_A68D_81D6213F5331_.wvu.Cols" localSheetId="0" hidden="1">'dem29'!#REF!</definedName>
    <definedName name="Z_C868F8C3_16D7_11D5_A68D_81D6213F5331_.wvu.FilterData" localSheetId="0" hidden="1">'dem29'!$C$19:$C$120</definedName>
    <definedName name="Z_C868F8C3_16D7_11D5_A68D_81D6213F5331_.wvu.PrintArea" localSheetId="0" hidden="1">'dem29'!$A$1:$L$124</definedName>
    <definedName name="Z_C868F8C3_16D7_11D5_A68D_81D6213F5331_.wvu.PrintTitles" localSheetId="0" hidden="1">'dem29'!$13:$16</definedName>
    <definedName name="Z_E5DF37BD_125C_11D5_8DC4_D0F5D88B3549_.wvu.Cols" localSheetId="0" hidden="1">'dem29'!#REF!</definedName>
    <definedName name="Z_E5DF37BD_125C_11D5_8DC4_D0F5D88B3549_.wvu.FilterData" localSheetId="0" hidden="1">'dem29'!$C$19:$C$120</definedName>
    <definedName name="Z_E5DF37BD_125C_11D5_8DC4_D0F5D88B3549_.wvu.PrintArea" localSheetId="0" hidden="1">'dem29'!$A$1:$L$124</definedName>
    <definedName name="Z_E5DF37BD_125C_11D5_8DC4_D0F5D88B3549_.wvu.PrintTitles" localSheetId="0" hidden="1">'dem29'!$13:$16</definedName>
    <definedName name="Z_F8ADACC1_164E_11D6_B603_000021DAEEA2_.wvu.Cols" localSheetId="0" hidden="1">'dem29'!#REF!</definedName>
    <definedName name="Z_F8ADACC1_164E_11D6_B603_000021DAEEA2_.wvu.FilterData" localSheetId="0" hidden="1">'dem29'!$C$19:$C$120</definedName>
    <definedName name="Z_F8ADACC1_164E_11D6_B603_000021DAEEA2_.wvu.PrintArea" localSheetId="0" hidden="1">'dem29'!$A$1:$L$124</definedName>
    <definedName name="Z_F8ADACC1_164E_11D6_B603_000021DAEEA2_.wvu.PrintTitles" localSheetId="0" hidden="1">'dem29'!$13:$16</definedName>
  </definedNames>
  <calcPr fullCalcOnLoad="1"/>
</workbook>
</file>

<file path=xl/comments1.xml><?xml version="1.0" encoding="utf-8"?>
<comments xmlns="http://schemas.openxmlformats.org/spreadsheetml/2006/main">
  <authors>
    <author>BUDGET SECTION</author>
    <author>sonam</author>
    <author>binod</author>
  </authors>
  <commentList>
    <comment ref="I56" authorId="0">
      <text>
        <r>
          <rPr>
            <b/>
            <sz val="8"/>
            <rFont val="Tahoma"/>
            <family val="0"/>
          </rPr>
          <t>BUDGET SECTION:
18 EMPLOYEES. +9 ADDITIONAL STAFF.</t>
        </r>
      </text>
    </comment>
    <comment ref="I57" authorId="0">
      <text>
        <r>
          <rPr>
            <b/>
            <sz val="8"/>
            <rFont val="Tahoma"/>
            <family val="0"/>
          </rPr>
          <t>BUDGET SECTION:
NOT ASKED BY THE DEPT.</t>
        </r>
      </text>
    </comment>
    <comment ref="K56" authorId="1">
      <text>
        <r>
          <rPr>
            <b/>
            <sz val="8"/>
            <rFont val="Tahoma"/>
            <family val="0"/>
          </rPr>
          <t>sonam:22nos. employees</t>
        </r>
      </text>
    </comment>
    <comment ref="J2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27 nos. employee</t>
        </r>
      </text>
    </comment>
    <comment ref="K2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12 nos.employee</t>
        </r>
      </text>
    </comment>
    <comment ref="J66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25 nos. employee rs 83.00 lakh</t>
        </r>
      </text>
    </comment>
    <comment ref="J82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 employee</t>
        </r>
      </text>
    </comment>
    <comment ref="J89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18 nos. employee</t>
        </r>
      </text>
    </comment>
    <comment ref="J101" authorId="2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18 nos. employee</t>
        </r>
      </text>
    </comment>
  </commentList>
</comments>
</file>

<file path=xl/sharedStrings.xml><?xml version="1.0" encoding="utf-8"?>
<sst xmlns="http://schemas.openxmlformats.org/spreadsheetml/2006/main" count="201" uniqueCount="107">
  <si>
    <t>DEVELOPMENT PLANNING, ECONOMIC REFORMS AND NORTH EASTERN COUNCIL AFFAIRS</t>
  </si>
  <si>
    <t>Other Special Area Programmes</t>
  </si>
  <si>
    <t>Secretariat - Economic Services</t>
  </si>
  <si>
    <t>Capital Outlay on Other Special Area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</si>
  <si>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</si>
  <si>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</si>
  <si>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</si>
  <si>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</si>
  <si>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</si>
  <si>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</si>
  <si>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</si>
  <si>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</si>
  <si>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</si>
  <si>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</si>
  <si>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</si>
  <si>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</si>
  <si>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</si>
  <si>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</si>
  <si>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</si>
  <si>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</si>
  <si>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</si>
  <si>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</si>
  <si>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</si>
  <si>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00.00.60</t>
  </si>
  <si>
    <t>00.00.71</t>
  </si>
  <si>
    <t>Secretariat</t>
  </si>
  <si>
    <t>30.00.01</t>
  </si>
  <si>
    <t>30.00.11</t>
  </si>
  <si>
    <t>30.00.13</t>
  </si>
  <si>
    <t>30.00.31</t>
  </si>
  <si>
    <t>Grants-in-Aid to State Planning Board</t>
  </si>
  <si>
    <t>30.00.50</t>
  </si>
  <si>
    <t>Other Charges</t>
  </si>
  <si>
    <t>00.00.11</t>
  </si>
  <si>
    <t>00.00.13</t>
  </si>
  <si>
    <t>Economic Advice and Statistics</t>
  </si>
  <si>
    <t>00.00.01</t>
  </si>
  <si>
    <t>00.00.81</t>
  </si>
  <si>
    <t>Other Expenditure</t>
  </si>
  <si>
    <t>State Income Unit</t>
  </si>
  <si>
    <t>District Statistical Offices</t>
  </si>
  <si>
    <t>Public Finance Unit</t>
  </si>
  <si>
    <t>62.00.01</t>
  </si>
  <si>
    <t>62.00.11</t>
  </si>
  <si>
    <t>62.00.13</t>
  </si>
  <si>
    <t>Monitoring and Evaluation Cell</t>
  </si>
  <si>
    <t>63.00.01</t>
  </si>
  <si>
    <t>63.00.11</t>
  </si>
  <si>
    <t>63.00.13</t>
  </si>
  <si>
    <t>Surveys and Statistics</t>
  </si>
  <si>
    <t>CAPITAL SECTION</t>
  </si>
  <si>
    <t>Construction in Border Areas</t>
  </si>
  <si>
    <t>DEMAND NO. 29</t>
  </si>
  <si>
    <t>Attached Offices</t>
  </si>
  <si>
    <t>44.00.01</t>
  </si>
  <si>
    <t>44.00.11</t>
  </si>
  <si>
    <t>44.00.13</t>
  </si>
  <si>
    <t>44.00.50</t>
  </si>
  <si>
    <t>00.091</t>
  </si>
  <si>
    <t>00.00.83</t>
  </si>
  <si>
    <t>C - Capital Accounts of Economic Services</t>
  </si>
  <si>
    <t>Capital</t>
  </si>
  <si>
    <t>Revenue</t>
  </si>
  <si>
    <t>II. Details of the estimates and the heads under which this grant will be accounted for:</t>
  </si>
  <si>
    <t>00.00.84</t>
  </si>
  <si>
    <t>(j) General Economic Services</t>
  </si>
  <si>
    <t>2009-10</t>
  </si>
  <si>
    <t>Border Area Development</t>
  </si>
  <si>
    <t>Conduct of Survey of Non Profit 
Institutions in India (100% CSS)</t>
  </si>
  <si>
    <t>Urban Statistics for HR and Assessment Scheme (USHA) (100% CSS)</t>
  </si>
  <si>
    <t>Pilot Survey in Sikkim on Basic Statistics 
for Local Level Development (100% CSS)</t>
  </si>
  <si>
    <t>Border Area Development 
Programmes</t>
  </si>
  <si>
    <t>Development Activities in Border 
Areas</t>
  </si>
  <si>
    <t>Conduct of Economic Census 
(100% CSS)</t>
  </si>
  <si>
    <t>Programme Implementation, Monitoring 
and Evaluation, Development of North-
Eastern Region (DONER), North Eastern 
Council Affairs and Central Sector 
Schemes</t>
  </si>
  <si>
    <t>2010-11</t>
  </si>
  <si>
    <t>Unique Identification Scheme</t>
  </si>
  <si>
    <t>Improvement in Statistical System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</si>
  <si>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</si>
  <si>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</si>
  <si>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</si>
  <si>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</si>
  <si>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</si>
  <si>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</si>
  <si>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</si>
  <si>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>Deduct Recoveries of Over Payments</t>
  </si>
  <si>
    <t>Other Charges (Grant under 13th Finance Commission)</t>
  </si>
  <si>
    <t>Incentive for Issuing UID (Grant under 13th Finance Commission)</t>
  </si>
  <si>
    <t>30.00.83</t>
  </si>
  <si>
    <t>30.00.84</t>
  </si>
  <si>
    <t>2011-12</t>
  </si>
  <si>
    <t>I.  Estimate of the amount required in the year ending 31st March, 2012 to defray the charges in respect of Development Planning, Economic  Reforms and 
    North Eastern Council Affairs</t>
  </si>
  <si>
    <t>30.00.85</t>
  </si>
  <si>
    <t>30.00.86</t>
  </si>
  <si>
    <t>Monitoring Public Services through Social Audit of Namchi Town (100% CSS)</t>
  </si>
  <si>
    <t>00.00.85</t>
  </si>
  <si>
    <t>Employment &amp; Unemployment Survey (100% CSS)</t>
  </si>
  <si>
    <t>District Innovation Fund (13th Finance Commission)</t>
  </si>
  <si>
    <t>Area Specific Development Fund (SPA)</t>
  </si>
  <si>
    <t>Poverty Free Sikkim (SPA)</t>
  </si>
  <si>
    <t>30.00.87</t>
  </si>
  <si>
    <t>Human Development Report</t>
  </si>
  <si>
    <t>30.00.88</t>
  </si>
  <si>
    <t>Year of Innovation</t>
  </si>
  <si>
    <t>National Sample Survey Organisation  (50:50% CSS)</t>
  </si>
  <si>
    <t xml:space="preserve"> (In Thousands of Rupees)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</si>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</sst>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_)"/>
    <numFmt numFmtId="180" formatCode="00#"/>
    <numFmt numFmtId="181" formatCode="0#"/>
    <numFmt numFmtId="182" formatCode="00000#"/>
    <numFmt numFmtId="183" formatCode="00.00.##"/>
    <numFmt numFmtId="184" formatCode="00.000"/>
    <numFmt numFmtId="185" formatCode="0#.#00"/>
    <numFmt numFmtId="186" formatCode="0#.000"/>
    <numFmt numFmtId="187" formatCode="0#.0#0"/>
    <numFmt numFmtId="188" formatCode="00"/>
    <numFmt numFmtId="189" formatCode="##.##.##"/>
    <numFmt numFmtId="190" formatCode="000"/>
    <numFmt numFmtId="191" formatCode="##.00.#0"/>
    <numFmt numFmtId="192" formatCode="00.00.00"/>
    <numFmt numFmtId="193" formatCode="_(* #,##0.0_);_(* \(#,##0.0\);_(* &quot;-&quot;??_);_(@_)"/>
    <numFmt numFmtId="194" formatCode="_(* #,##0_);_(* \(#,##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79" fontId="23" fillId="0" borderId="0" xfId="61" applyNumberFormat="1" applyFont="1" applyFill="1" applyBorder="1" applyAlignment="1" applyProtection="1">
      <alignment horizontal="center"/>
      <protection/>
    </xf>
    <xf numFmtId="179" fontId="24" fillId="0" borderId="0" xfId="61" applyFont="1" applyFill="1">
      <alignment/>
      <protection/>
    </xf>
    <xf numFmtId="179" fontId="24" fillId="0" borderId="0" xfId="61" applyFont="1" applyFill="1" applyBorder="1" applyAlignment="1">
      <alignment horizontal="left" vertical="top" wrapText="1"/>
      <protection/>
    </xf>
    <xf numFmtId="179" fontId="24" fillId="0" borderId="0" xfId="61" applyFont="1" applyFill="1" applyBorder="1" applyAlignment="1">
      <alignment horizontal="right" vertical="top" wrapText="1"/>
      <protection/>
    </xf>
    <xf numFmtId="179" fontId="23" fillId="0" borderId="0" xfId="61" applyNumberFormat="1" applyFont="1" applyFill="1" applyBorder="1" applyAlignment="1" applyProtection="1">
      <alignment horizontal="left"/>
      <protection/>
    </xf>
    <xf numFmtId="0" fontId="23" fillId="0" borderId="0" xfId="61" applyNumberFormat="1" applyFont="1" applyFill="1" applyBorder="1" applyAlignment="1" applyProtection="1">
      <alignment horizontal="center"/>
      <protection/>
    </xf>
    <xf numFmtId="179" fontId="24" fillId="0" borderId="0" xfId="61" applyFont="1" applyFill="1" applyAlignment="1">
      <alignment horizontal="left" vertical="top" wrapText="1"/>
      <protection/>
    </xf>
    <xf numFmtId="179" fontId="24" fillId="0" borderId="0" xfId="61" applyFont="1" applyFill="1" applyAlignment="1">
      <alignment horizontal="right" vertical="top" wrapText="1"/>
      <protection/>
    </xf>
    <xf numFmtId="0" fontId="24" fillId="0" borderId="0" xfId="61" applyNumberFormat="1" applyFont="1" applyFill="1" applyAlignment="1" applyProtection="1">
      <alignment horizontal="right"/>
      <protection/>
    </xf>
    <xf numFmtId="0" fontId="23" fillId="0" borderId="0" xfId="61" applyNumberFormat="1" applyFont="1" applyFill="1" applyAlignment="1">
      <alignment horizontal="center"/>
      <protection/>
    </xf>
    <xf numFmtId="179" fontId="24" fillId="0" borderId="0" xfId="61" applyNumberFormat="1" applyFont="1" applyFill="1" applyAlignment="1" applyProtection="1">
      <alignment horizontal="left"/>
      <protection/>
    </xf>
    <xf numFmtId="179" fontId="24" fillId="0" borderId="0" xfId="61" applyNumberFormat="1" applyFont="1" applyFill="1" applyAlignment="1" applyProtection="1">
      <alignment horizontal="center"/>
      <protection/>
    </xf>
    <xf numFmtId="0" fontId="24" fillId="0" borderId="0" xfId="61" applyNumberFormat="1" applyFont="1" applyFill="1" applyAlignment="1" applyProtection="1">
      <alignment horizontal="center"/>
      <protection/>
    </xf>
    <xf numFmtId="0" fontId="24" fillId="0" borderId="0" xfId="61" applyNumberFormat="1" applyFont="1" applyFill="1">
      <alignment/>
      <protection/>
    </xf>
    <xf numFmtId="0" fontId="23" fillId="0" borderId="0" xfId="61" applyNumberFormat="1" applyFont="1" applyFill="1" applyBorder="1">
      <alignment/>
      <protection/>
    </xf>
    <xf numFmtId="0" fontId="23" fillId="0" borderId="0" xfId="61" applyNumberFormat="1" applyFont="1" applyFill="1" applyBorder="1" applyAlignment="1" applyProtection="1">
      <alignment horizontal="right"/>
      <protection/>
    </xf>
    <xf numFmtId="0" fontId="23" fillId="0" borderId="0" xfId="42" applyNumberFormat="1" applyFont="1" applyFill="1" applyBorder="1" applyAlignment="1" applyProtection="1">
      <alignment horizontal="center"/>
      <protection/>
    </xf>
    <xf numFmtId="0" fontId="23" fillId="0" borderId="0" xfId="61" applyNumberFormat="1" applyFont="1" applyFill="1" applyBorder="1" applyAlignment="1" applyProtection="1">
      <alignment/>
      <protection/>
    </xf>
    <xf numFmtId="0" fontId="24" fillId="0" borderId="10" xfId="59" applyFont="1" applyFill="1" applyBorder="1">
      <alignment/>
      <protection/>
    </xf>
    <xf numFmtId="0" fontId="24" fillId="0" borderId="10" xfId="59" applyNumberFormat="1" applyFont="1" applyFill="1" applyBorder="1">
      <alignment/>
      <protection/>
    </xf>
    <xf numFmtId="0" fontId="24" fillId="0" borderId="10" xfId="59" applyNumberFormat="1" applyFont="1" applyFill="1" applyBorder="1" applyAlignment="1" applyProtection="1">
      <alignment horizontal="left"/>
      <protection/>
    </xf>
    <xf numFmtId="0" fontId="25" fillId="0" borderId="10" xfId="59" applyNumberFormat="1" applyFont="1" applyFill="1" applyBorder="1" applyAlignment="1" applyProtection="1">
      <alignment horizontal="left"/>
      <protection/>
    </xf>
    <xf numFmtId="0" fontId="25" fillId="0" borderId="10" xfId="59" applyNumberFormat="1" applyFont="1" applyFill="1" applyBorder="1">
      <alignment/>
      <protection/>
    </xf>
    <xf numFmtId="0" fontId="26" fillId="0" borderId="10" xfId="59" applyNumberFormat="1" applyFont="1" applyFill="1" applyBorder="1" applyAlignment="1" applyProtection="1">
      <alignment horizontal="right"/>
      <protection/>
    </xf>
    <xf numFmtId="0" fontId="24" fillId="0" borderId="11" xfId="60" applyFont="1" applyFill="1" applyBorder="1" applyAlignment="1" applyProtection="1">
      <alignment horizontal="left" vertical="top" wrapText="1"/>
      <protection/>
    </xf>
    <xf numFmtId="0" fontId="24" fillId="0" borderId="11" xfId="60" applyFont="1" applyFill="1" applyBorder="1" applyAlignment="1" applyProtection="1">
      <alignment horizontal="right" vertical="top" wrapText="1"/>
      <protection/>
    </xf>
    <xf numFmtId="0" fontId="24" fillId="0" borderId="0" xfId="59" applyFont="1" applyFill="1" applyBorder="1" applyProtection="1">
      <alignment/>
      <protection/>
    </xf>
    <xf numFmtId="0" fontId="24" fillId="0" borderId="0" xfId="60" applyFont="1" applyFill="1" applyProtection="1">
      <alignment/>
      <protection/>
    </xf>
    <xf numFmtId="0" fontId="24" fillId="0" borderId="0" xfId="60" applyFont="1" applyFill="1" applyBorder="1" applyAlignment="1" applyProtection="1">
      <alignment horizontal="left" vertical="top" wrapText="1"/>
      <protection/>
    </xf>
    <xf numFmtId="0" fontId="24" fillId="0" borderId="0" xfId="60" applyFont="1" applyFill="1" applyBorder="1" applyAlignment="1" applyProtection="1">
      <alignment horizontal="right" vertical="top" wrapText="1"/>
      <protection/>
    </xf>
    <xf numFmtId="0" fontId="24" fillId="0" borderId="0" xfId="59" applyFont="1" applyFill="1" applyAlignment="1" applyProtection="1">
      <alignment horizontal="left"/>
      <protection/>
    </xf>
    <xf numFmtId="0" fontId="24" fillId="0" borderId="10" xfId="60" applyFont="1" applyFill="1" applyBorder="1" applyAlignment="1" applyProtection="1">
      <alignment horizontal="left" vertical="top" wrapText="1"/>
      <protection/>
    </xf>
    <xf numFmtId="0" fontId="24" fillId="0" borderId="10" xfId="60" applyFont="1" applyFill="1" applyBorder="1" applyAlignment="1" applyProtection="1">
      <alignment horizontal="right" vertical="top" wrapText="1"/>
      <protection/>
    </xf>
    <xf numFmtId="0" fontId="24" fillId="0" borderId="10" xfId="59" applyFont="1" applyFill="1" applyBorder="1" applyProtection="1">
      <alignment/>
      <protection/>
    </xf>
    <xf numFmtId="0" fontId="24" fillId="0" borderId="10" xfId="59" applyNumberFormat="1" applyFont="1" applyFill="1" applyBorder="1" applyAlignment="1" applyProtection="1">
      <alignment horizontal="right"/>
      <protection/>
    </xf>
    <xf numFmtId="0" fontId="24" fillId="0" borderId="0" xfId="59" applyNumberFormat="1" applyFont="1" applyFill="1" applyBorder="1" applyAlignment="1" applyProtection="1">
      <alignment horizontal="right"/>
      <protection/>
    </xf>
    <xf numFmtId="179" fontId="23" fillId="0" borderId="0" xfId="61" applyNumberFormat="1" applyFont="1" applyFill="1" applyAlignment="1" applyProtection="1">
      <alignment horizontal="left" vertical="top" wrapText="1"/>
      <protection/>
    </xf>
    <xf numFmtId="0" fontId="24" fillId="0" borderId="0" xfId="61" applyNumberFormat="1" applyFont="1" applyFill="1" applyBorder="1" applyAlignment="1" applyProtection="1">
      <alignment horizontal="right"/>
      <protection/>
    </xf>
    <xf numFmtId="0" fontId="24" fillId="0" borderId="0" xfId="61" applyNumberFormat="1" applyFont="1" applyFill="1" applyBorder="1" applyAlignment="1" applyProtection="1">
      <alignment horizontal="left"/>
      <protection/>
    </xf>
    <xf numFmtId="179" fontId="23" fillId="0" borderId="0" xfId="61" applyFont="1" applyFill="1" applyAlignment="1">
      <alignment horizontal="right" vertical="top" wrapText="1"/>
      <protection/>
    </xf>
    <xf numFmtId="181" fontId="24" fillId="0" borderId="0" xfId="61" applyNumberFormat="1" applyFont="1" applyFill="1" applyAlignment="1">
      <alignment horizontal="right" vertical="top" wrapText="1"/>
      <protection/>
    </xf>
    <xf numFmtId="179" fontId="24" fillId="0" borderId="0" xfId="61" applyNumberFormat="1" applyFont="1" applyFill="1" applyAlignment="1" applyProtection="1">
      <alignment horizontal="left" vertical="top" wrapText="1"/>
      <protection/>
    </xf>
    <xf numFmtId="184" fontId="23" fillId="0" borderId="0" xfId="61" applyNumberFormat="1" applyFont="1" applyFill="1" applyAlignment="1">
      <alignment horizontal="right" vertical="top" wrapText="1"/>
      <protection/>
    </xf>
    <xf numFmtId="182" fontId="24" fillId="0" borderId="0" xfId="61" applyNumberFormat="1" applyFont="1" applyFill="1" applyBorder="1" applyAlignment="1">
      <alignment horizontal="right" vertical="top" wrapText="1"/>
      <protection/>
    </xf>
    <xf numFmtId="179" fontId="24" fillId="0" borderId="0" xfId="61" applyFont="1" applyFill="1" applyAlignment="1">
      <alignment vertical="top" wrapText="1"/>
      <protection/>
    </xf>
    <xf numFmtId="43" fontId="24" fillId="0" borderId="0" xfId="42" applyFont="1" applyFill="1" applyBorder="1" applyAlignment="1" applyProtection="1">
      <alignment horizontal="right" wrapText="1"/>
      <protection/>
    </xf>
    <xf numFmtId="0" fontId="24" fillId="0" borderId="0" xfId="42" applyNumberFormat="1" applyFont="1" applyFill="1" applyBorder="1" applyAlignment="1" applyProtection="1">
      <alignment horizontal="right" wrapText="1"/>
      <protection/>
    </xf>
    <xf numFmtId="0" fontId="24" fillId="0" borderId="0" xfId="42" applyNumberFormat="1" applyFont="1" applyFill="1" applyAlignment="1" applyProtection="1">
      <alignment horizontal="right" wrapText="1"/>
      <protection/>
    </xf>
    <xf numFmtId="0" fontId="24" fillId="0" borderId="12" xfId="42" applyNumberFormat="1" applyFont="1" applyFill="1" applyBorder="1" applyAlignment="1" applyProtection="1">
      <alignment horizontal="right" wrapText="1"/>
      <protection/>
    </xf>
    <xf numFmtId="43" fontId="24" fillId="0" borderId="12" xfId="42" applyFont="1" applyFill="1" applyBorder="1" applyAlignment="1" applyProtection="1">
      <alignment horizontal="right" wrapText="1"/>
      <protection/>
    </xf>
    <xf numFmtId="0" fontId="24" fillId="0" borderId="11" xfId="42" applyNumberFormat="1" applyFont="1" applyFill="1" applyBorder="1" applyAlignment="1" applyProtection="1">
      <alignment horizontal="right" wrapText="1"/>
      <protection/>
    </xf>
    <xf numFmtId="43" fontId="24" fillId="0" borderId="11" xfId="42" applyFont="1" applyFill="1" applyBorder="1" applyAlignment="1" applyProtection="1">
      <alignment horizontal="right" wrapText="1"/>
      <protection/>
    </xf>
    <xf numFmtId="179" fontId="24" fillId="0" borderId="10" xfId="61" applyFont="1" applyFill="1" applyBorder="1" applyAlignment="1">
      <alignment horizontal="left" vertical="top" wrapText="1"/>
      <protection/>
    </xf>
    <xf numFmtId="179" fontId="23" fillId="0" borderId="10" xfId="61" applyFont="1" applyFill="1" applyBorder="1" applyAlignment="1">
      <alignment horizontal="right" vertical="top" wrapText="1"/>
      <protection/>
    </xf>
    <xf numFmtId="179" fontId="23" fillId="0" borderId="10" xfId="61" applyNumberFormat="1" applyFont="1" applyFill="1" applyBorder="1" applyAlignment="1" applyProtection="1">
      <alignment horizontal="left" vertical="top" wrapText="1"/>
      <protection/>
    </xf>
    <xf numFmtId="0" fontId="24" fillId="0" borderId="0" xfId="61" applyNumberFormat="1" applyFont="1" applyFill="1" applyAlignment="1">
      <alignment horizontal="right"/>
      <protection/>
    </xf>
    <xf numFmtId="179" fontId="24" fillId="0" borderId="0" xfId="61" applyNumberFormat="1" applyFont="1" applyFill="1" applyBorder="1" applyAlignment="1" applyProtection="1">
      <alignment horizontal="left" vertical="top" wrapText="1"/>
      <protection/>
    </xf>
    <xf numFmtId="0" fontId="24" fillId="0" borderId="0" xfId="61" applyNumberFormat="1" applyFont="1" applyFill="1" applyBorder="1" applyAlignment="1">
      <alignment horizontal="right"/>
      <protection/>
    </xf>
    <xf numFmtId="49" fontId="24" fillId="0" borderId="0" xfId="61" applyNumberFormat="1" applyFont="1" applyFill="1" applyAlignment="1">
      <alignment horizontal="right" vertical="top" wrapText="1"/>
      <protection/>
    </xf>
    <xf numFmtId="43" fontId="24" fillId="0" borderId="0" xfId="42" applyFont="1" applyFill="1" applyAlignment="1" applyProtection="1">
      <alignment horizontal="right" wrapText="1"/>
      <protection/>
    </xf>
    <xf numFmtId="0" fontId="24" fillId="0" borderId="12" xfId="61" applyNumberFormat="1" applyFont="1" applyFill="1" applyBorder="1" applyAlignment="1" applyProtection="1">
      <alignment horizontal="right"/>
      <protection/>
    </xf>
    <xf numFmtId="179" fontId="23" fillId="0" borderId="0" xfId="61" applyNumberFormat="1" applyFont="1" applyFill="1" applyBorder="1" applyAlignment="1" applyProtection="1">
      <alignment horizontal="left" vertical="top" wrapText="1"/>
      <protection/>
    </xf>
    <xf numFmtId="180" fontId="23" fillId="0" borderId="0" xfId="61" applyNumberFormat="1" applyFont="1" applyFill="1" applyBorder="1" applyAlignment="1">
      <alignment horizontal="right" vertical="top" wrapText="1"/>
      <protection/>
    </xf>
    <xf numFmtId="190" fontId="24" fillId="0" borderId="0" xfId="61" applyNumberFormat="1" applyFont="1" applyFill="1" applyAlignment="1">
      <alignment horizontal="left" vertical="top" wrapText="1"/>
      <protection/>
    </xf>
    <xf numFmtId="49" fontId="23" fillId="0" borderId="0" xfId="61" applyNumberFormat="1" applyFont="1" applyFill="1" applyAlignment="1">
      <alignment horizontal="right" vertical="top" wrapText="1"/>
      <protection/>
    </xf>
    <xf numFmtId="190" fontId="23" fillId="0" borderId="0" xfId="61" applyNumberFormat="1" applyFont="1" applyFill="1" applyAlignment="1" applyProtection="1">
      <alignment horizontal="left" vertical="top" wrapText="1"/>
      <protection/>
    </xf>
    <xf numFmtId="49" fontId="23" fillId="0" borderId="0" xfId="61" applyNumberFormat="1" applyFont="1" applyFill="1" applyBorder="1" applyAlignment="1">
      <alignment horizontal="right" vertical="top" wrapText="1"/>
      <protection/>
    </xf>
    <xf numFmtId="190" fontId="23" fillId="0" borderId="0" xfId="61" applyNumberFormat="1" applyFont="1" applyFill="1" applyBorder="1" applyAlignment="1" applyProtection="1">
      <alignment horizontal="left" vertical="top" wrapText="1"/>
      <protection/>
    </xf>
    <xf numFmtId="0" fontId="24" fillId="0" borderId="10" xfId="42" applyNumberFormat="1" applyFont="1" applyFill="1" applyBorder="1" applyAlignment="1" applyProtection="1">
      <alignment horizontal="right" wrapText="1"/>
      <protection/>
    </xf>
    <xf numFmtId="43" fontId="24" fillId="0" borderId="10" xfId="42" applyFont="1" applyFill="1" applyBorder="1" applyAlignment="1" applyProtection="1">
      <alignment horizontal="right" wrapText="1"/>
      <protection/>
    </xf>
    <xf numFmtId="179" fontId="23" fillId="0" borderId="0" xfId="61" applyFont="1" applyFill="1" applyBorder="1" applyAlignment="1">
      <alignment horizontal="right" vertical="top" wrapText="1"/>
      <protection/>
    </xf>
    <xf numFmtId="0" fontId="24" fillId="0" borderId="12" xfId="61" applyNumberFormat="1" applyFont="1" applyFill="1" applyBorder="1" applyAlignment="1" applyProtection="1">
      <alignment horizontal="right" wrapText="1"/>
      <protection/>
    </xf>
    <xf numFmtId="0" fontId="24" fillId="0" borderId="0" xfId="61" applyNumberFormat="1" applyFont="1" applyFill="1" applyBorder="1" applyAlignment="1" applyProtection="1">
      <alignment horizontal="right" wrapText="1"/>
      <protection/>
    </xf>
    <xf numFmtId="0" fontId="24" fillId="0" borderId="0" xfId="61" applyNumberFormat="1" applyFont="1" applyFill="1" applyAlignment="1">
      <alignment horizontal="right" wrapText="1"/>
      <protection/>
    </xf>
    <xf numFmtId="181" fontId="24" fillId="0" borderId="0" xfId="61" applyNumberFormat="1" applyFont="1" applyFill="1" applyBorder="1" applyAlignment="1">
      <alignment horizontal="right" vertical="top" wrapText="1"/>
      <protection/>
    </xf>
    <xf numFmtId="0" fontId="24" fillId="0" borderId="0" xfId="61" applyNumberFormat="1" applyFont="1" applyFill="1" applyBorder="1" applyAlignment="1">
      <alignment horizontal="right" wrapText="1"/>
      <protection/>
    </xf>
    <xf numFmtId="187" fontId="23" fillId="0" borderId="0" xfId="61" applyNumberFormat="1" applyFont="1" applyFill="1" applyBorder="1" applyAlignment="1" applyProtection="1">
      <alignment horizontal="right" vertical="top" wrapText="1"/>
      <protection/>
    </xf>
    <xf numFmtId="49" fontId="24" fillId="0" borderId="0" xfId="61" applyNumberFormat="1" applyFont="1" applyFill="1" applyBorder="1" applyAlignment="1">
      <alignment horizontal="right" vertical="top" wrapText="1"/>
      <protection/>
    </xf>
    <xf numFmtId="185" fontId="23" fillId="0" borderId="0" xfId="61" applyNumberFormat="1" applyFont="1" applyFill="1" applyBorder="1" applyAlignment="1" applyProtection="1">
      <alignment horizontal="right" vertical="top" wrapText="1"/>
      <protection/>
    </xf>
    <xf numFmtId="0" fontId="24" fillId="0" borderId="0" xfId="61" applyNumberFormat="1" applyFont="1" applyFill="1" applyAlignment="1" applyProtection="1">
      <alignment horizontal="right" wrapText="1"/>
      <protection/>
    </xf>
    <xf numFmtId="182" fontId="24" fillId="0" borderId="0" xfId="61" applyNumberFormat="1" applyFont="1" applyFill="1" applyAlignment="1">
      <alignment horizontal="right" vertical="top" wrapText="1"/>
      <protection/>
    </xf>
    <xf numFmtId="0" fontId="24" fillId="0" borderId="10" xfId="61" applyNumberFormat="1" applyFont="1" applyFill="1" applyBorder="1" applyAlignment="1" applyProtection="1">
      <alignment horizontal="right" wrapText="1"/>
      <protection/>
    </xf>
    <xf numFmtId="191" fontId="24" fillId="0" borderId="0" xfId="61" applyNumberFormat="1" applyFont="1" applyFill="1" applyBorder="1" applyAlignment="1">
      <alignment horizontal="right" vertical="top" wrapText="1"/>
      <protection/>
    </xf>
    <xf numFmtId="186" fontId="23" fillId="0" borderId="0" xfId="58" applyNumberFormat="1" applyFont="1" applyFill="1" applyBorder="1" applyAlignment="1">
      <alignment horizontal="right" vertical="top" wrapText="1"/>
      <protection/>
    </xf>
    <xf numFmtId="0" fontId="24" fillId="0" borderId="0" xfId="42" applyNumberFormat="1" applyFont="1" applyFill="1" applyAlignment="1">
      <alignment horizontal="right" wrapText="1"/>
    </xf>
    <xf numFmtId="43" fontId="24" fillId="0" borderId="0" xfId="42" applyFont="1" applyFill="1" applyAlignment="1">
      <alignment horizontal="right" wrapText="1"/>
    </xf>
    <xf numFmtId="191" fontId="24" fillId="0" borderId="0" xfId="58" applyNumberFormat="1" applyFont="1" applyFill="1" applyAlignment="1">
      <alignment horizontal="right" vertical="top" wrapText="1"/>
      <protection/>
    </xf>
    <xf numFmtId="43" fontId="24" fillId="0" borderId="12" xfId="42" applyFont="1" applyFill="1" applyBorder="1" applyAlignment="1">
      <alignment horizontal="right" wrapText="1"/>
    </xf>
    <xf numFmtId="0" fontId="24" fillId="0" borderId="12" xfId="42" applyNumberFormat="1" applyFont="1" applyFill="1" applyBorder="1" applyAlignment="1">
      <alignment horizontal="right" wrapText="1"/>
    </xf>
    <xf numFmtId="189" fontId="24" fillId="0" borderId="0" xfId="61" applyNumberFormat="1" applyFont="1" applyFill="1" applyBorder="1" applyAlignment="1">
      <alignment horizontal="right" vertical="top" wrapText="1"/>
      <protection/>
    </xf>
    <xf numFmtId="0" fontId="24" fillId="0" borderId="0" xfId="42" applyNumberFormat="1" applyFont="1" applyFill="1" applyBorder="1" applyAlignment="1">
      <alignment horizontal="right" wrapText="1"/>
    </xf>
    <xf numFmtId="43" fontId="24" fillId="0" borderId="0" xfId="42" applyFont="1" applyFill="1" applyBorder="1" applyAlignment="1">
      <alignment horizontal="right" wrapText="1"/>
    </xf>
    <xf numFmtId="179" fontId="24" fillId="0" borderId="12" xfId="61" applyFont="1" applyFill="1" applyBorder="1" applyAlignment="1">
      <alignment horizontal="left" vertical="top" wrapText="1"/>
      <protection/>
    </xf>
    <xf numFmtId="179" fontId="24" fillId="0" borderId="12" xfId="61" applyFont="1" applyFill="1" applyBorder="1" applyAlignment="1">
      <alignment horizontal="right" vertical="top" wrapText="1"/>
      <protection/>
    </xf>
    <xf numFmtId="179" fontId="23" fillId="0" borderId="12" xfId="61" applyNumberFormat="1" applyFont="1" applyFill="1" applyBorder="1" applyAlignment="1" applyProtection="1">
      <alignment horizontal="left" vertical="top" wrapText="1"/>
      <protection/>
    </xf>
    <xf numFmtId="184" fontId="23" fillId="0" borderId="0" xfId="61" applyNumberFormat="1" applyFont="1" applyFill="1" applyBorder="1" applyAlignment="1">
      <alignment horizontal="right" vertical="top" wrapText="1"/>
      <protection/>
    </xf>
    <xf numFmtId="179" fontId="24" fillId="0" borderId="0" xfId="61" applyFont="1" applyFill="1" applyBorder="1" applyAlignment="1">
      <alignment vertical="top" wrapText="1"/>
      <protection/>
    </xf>
    <xf numFmtId="179" fontId="23" fillId="0" borderId="0" xfId="61" applyFont="1" applyFill="1" applyBorder="1" applyAlignment="1">
      <alignment vertical="top" wrapText="1"/>
      <protection/>
    </xf>
    <xf numFmtId="179" fontId="24" fillId="0" borderId="0" xfId="61" applyFont="1" applyFill="1" applyBorder="1">
      <alignment/>
      <protection/>
    </xf>
    <xf numFmtId="0" fontId="24" fillId="0" borderId="11" xfId="61" applyNumberFormat="1" applyFont="1" applyFill="1" applyBorder="1" applyAlignment="1" applyProtection="1">
      <alignment horizontal="right" wrapText="1"/>
      <protection/>
    </xf>
    <xf numFmtId="0" fontId="24" fillId="0" borderId="0" xfId="61" applyNumberFormat="1" applyFont="1" applyFill="1" applyBorder="1" applyAlignment="1">
      <alignment wrapText="1"/>
      <protection/>
    </xf>
    <xf numFmtId="0" fontId="23" fillId="0" borderId="0" xfId="57" applyFont="1" applyFill="1" applyBorder="1" applyAlignment="1">
      <alignment vertical="top" wrapText="1"/>
      <protection/>
    </xf>
    <xf numFmtId="179" fontId="24" fillId="0" borderId="10" xfId="61" applyFont="1" applyFill="1" applyBorder="1" applyAlignment="1">
      <alignment horizontal="right" vertical="top" wrapText="1"/>
      <protection/>
    </xf>
    <xf numFmtId="179" fontId="24" fillId="0" borderId="10" xfId="61" applyFont="1" applyFill="1" applyBorder="1">
      <alignment/>
      <protection/>
    </xf>
    <xf numFmtId="0" fontId="24" fillId="0" borderId="10" xfId="61" applyNumberFormat="1" applyFont="1" applyFill="1" applyBorder="1" applyAlignment="1">
      <alignment wrapText="1"/>
      <protection/>
    </xf>
    <xf numFmtId="0" fontId="24" fillId="0" borderId="11" xfId="60" applyFont="1" applyFill="1" applyBorder="1" applyAlignment="1" applyProtection="1">
      <alignment vertical="top"/>
      <protection/>
    </xf>
    <xf numFmtId="182" fontId="24" fillId="0" borderId="10" xfId="61" applyNumberFormat="1" applyFont="1" applyFill="1" applyBorder="1" applyAlignment="1">
      <alignment horizontal="right" vertical="top" wrapText="1"/>
      <protection/>
    </xf>
    <xf numFmtId="179" fontId="24" fillId="0" borderId="10" xfId="61" applyNumberFormat="1" applyFont="1" applyFill="1" applyBorder="1" applyAlignment="1" applyProtection="1">
      <alignment horizontal="left" vertical="top" wrapText="1"/>
      <protection/>
    </xf>
    <xf numFmtId="0" fontId="24" fillId="0" borderId="10" xfId="61" applyNumberFormat="1" applyFont="1" applyFill="1" applyBorder="1" applyAlignment="1" applyProtection="1">
      <alignment horizontal="right"/>
      <protection/>
    </xf>
    <xf numFmtId="181" fontId="24" fillId="0" borderId="10" xfId="61" applyNumberFormat="1" applyFont="1" applyFill="1" applyBorder="1" applyAlignment="1">
      <alignment horizontal="right" vertical="top" wrapText="1"/>
      <protection/>
    </xf>
    <xf numFmtId="43" fontId="24" fillId="0" borderId="10" xfId="42" applyFont="1" applyFill="1" applyBorder="1" applyAlignment="1">
      <alignment wrapText="1"/>
    </xf>
    <xf numFmtId="0" fontId="24" fillId="0" borderId="0" xfId="59" applyNumberFormat="1" applyFont="1" applyFill="1" applyBorder="1" applyAlignment="1" applyProtection="1">
      <alignment horizontal="center"/>
      <protection/>
    </xf>
    <xf numFmtId="0" fontId="24" fillId="0" borderId="0" xfId="59" applyNumberFormat="1" applyFont="1" applyFill="1" applyAlignment="1" applyProtection="1">
      <alignment horizontal="center"/>
      <protection/>
    </xf>
    <xf numFmtId="179" fontId="24" fillId="0" borderId="0" xfId="61" applyFont="1" applyFill="1" applyAlignment="1">
      <alignment horizontal="left" wrapText="1"/>
      <protection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>
      <alignment/>
    </xf>
    <xf numFmtId="179" fontId="23" fillId="0" borderId="0" xfId="61" applyNumberFormat="1" applyFont="1" applyFill="1" applyBorder="1" applyAlignment="1" applyProtection="1">
      <alignment horizontal="center"/>
      <protection/>
    </xf>
    <xf numFmtId="0" fontId="24" fillId="0" borderId="11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..." xfId="57"/>
    <cellStyle name="Normal_budget for 03-04" xfId="58"/>
    <cellStyle name="Normal_BUDGET-2000" xfId="59"/>
    <cellStyle name="Normal_budgetDocNIC02-03" xfId="60"/>
    <cellStyle name="Normal_DEMAND5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41"/>
  <sheetViews>
    <sheetView tabSelected="1" view="pageBreakPreview" zoomScaleSheetLayoutView="100" zoomScalePageLayoutView="0" workbookViewId="0" topLeftCell="C121">
      <selection activeCell="E150" sqref="E150"/>
    </sheetView>
  </sheetViews>
  <sheetFormatPr defaultColWidth="11.00390625" defaultRowHeight="12.75"/>
  <cols>
    <col min="1" max="1" width="6.421875" style="7" customWidth="1"/>
    <col min="2" max="2" width="8.140625" style="8" customWidth="1"/>
    <col min="3" max="3" width="34.57421875" style="2" customWidth="1"/>
    <col min="4" max="4" width="8.57421875" style="14" customWidth="1"/>
    <col min="5" max="5" width="9.421875" style="14" customWidth="1"/>
    <col min="6" max="6" width="8.421875" style="2" customWidth="1"/>
    <col min="7" max="7" width="8.57421875" style="2" customWidth="1"/>
    <col min="8" max="8" width="8.57421875" style="14" customWidth="1"/>
    <col min="9" max="9" width="8.421875" style="14" customWidth="1"/>
    <col min="10" max="10" width="8.57421875" style="14" customWidth="1"/>
    <col min="11" max="11" width="8.140625" style="2" bestFit="1" customWidth="1"/>
    <col min="12" max="12" width="8.421875" style="2" customWidth="1"/>
    <col min="13" max="16384" width="11.00390625" style="2" customWidth="1"/>
  </cols>
  <sheetData>
    <row r="1" spans="1:12" ht="13.5" customHeight="1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3.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"/>
    </row>
    <row r="3" spans="1:12" ht="13.5" customHeight="1">
      <c r="A3" s="3"/>
      <c r="B3" s="4"/>
      <c r="C3" s="5"/>
      <c r="D3" s="6"/>
      <c r="E3" s="6"/>
      <c r="F3" s="1"/>
      <c r="G3" s="1"/>
      <c r="H3" s="6"/>
      <c r="I3" s="6"/>
      <c r="J3" s="6"/>
      <c r="K3" s="1"/>
      <c r="L3" s="1"/>
    </row>
    <row r="4" spans="4:12" ht="13.5" customHeight="1">
      <c r="D4" s="9" t="s">
        <v>80</v>
      </c>
      <c r="E4" s="10">
        <v>2575</v>
      </c>
      <c r="F4" s="11" t="s">
        <v>81</v>
      </c>
      <c r="G4" s="12"/>
      <c r="H4" s="13"/>
      <c r="I4" s="13"/>
      <c r="J4" s="13"/>
      <c r="K4" s="12"/>
      <c r="L4" s="12"/>
    </row>
    <row r="5" spans="4:12" ht="13.5" customHeight="1">
      <c r="D5" s="9" t="s">
        <v>65</v>
      </c>
      <c r="E5" s="10">
        <v>3451</v>
      </c>
      <c r="F5" s="11" t="s">
        <v>2</v>
      </c>
      <c r="G5" s="12"/>
      <c r="H5" s="13"/>
      <c r="I5" s="13"/>
      <c r="J5" s="13"/>
      <c r="K5" s="12"/>
      <c r="L5" s="12"/>
    </row>
    <row r="6" spans="4:12" ht="13.5" customHeight="1">
      <c r="D6" s="9"/>
      <c r="E6" s="10">
        <v>3454</v>
      </c>
      <c r="F6" s="11" t="s">
        <v>82</v>
      </c>
      <c r="G6" s="12"/>
      <c r="H6" s="13"/>
      <c r="I6" s="13"/>
      <c r="J6" s="13"/>
      <c r="K6" s="12"/>
      <c r="L6" s="12"/>
    </row>
    <row r="7" spans="4:12" ht="13.5" customHeight="1">
      <c r="D7" s="9" t="s">
        <v>60</v>
      </c>
      <c r="J7" s="13"/>
      <c r="K7" s="12"/>
      <c r="L7" s="12"/>
    </row>
    <row r="8" spans="4:12" ht="13.5" customHeight="1">
      <c r="D8" s="9" t="s">
        <v>83</v>
      </c>
      <c r="E8" s="10">
        <v>4575</v>
      </c>
      <c r="F8" s="11" t="s">
        <v>3</v>
      </c>
      <c r="G8" s="12"/>
      <c r="H8" s="13"/>
      <c r="I8" s="13"/>
      <c r="J8" s="13"/>
      <c r="K8" s="13"/>
      <c r="L8" s="13"/>
    </row>
    <row r="9" spans="1:12" ht="25.5" customHeight="1">
      <c r="A9" s="114" t="s">
        <v>91</v>
      </c>
      <c r="B9" s="115"/>
      <c r="C9" s="115"/>
      <c r="D9" s="116"/>
      <c r="E9" s="116"/>
      <c r="F9" s="116"/>
      <c r="G9" s="116"/>
      <c r="H9" s="116"/>
      <c r="I9" s="116"/>
      <c r="J9" s="116"/>
      <c r="K9" s="116"/>
      <c r="L9" s="116"/>
    </row>
    <row r="10" spans="4:12" ht="13.5" customHeight="1">
      <c r="D10" s="15"/>
      <c r="E10" s="6" t="s">
        <v>62</v>
      </c>
      <c r="F10" s="6" t="s">
        <v>61</v>
      </c>
      <c r="G10" s="6" t="s">
        <v>11</v>
      </c>
      <c r="K10" s="14"/>
      <c r="L10" s="14"/>
    </row>
    <row r="11" spans="4:12" ht="13.5" customHeight="1">
      <c r="D11" s="16" t="s">
        <v>4</v>
      </c>
      <c r="E11" s="6" t="e">
        <f>L108</f>
        <v>#REF!</v>
      </c>
      <c r="F11" s="17">
        <f>L119</f>
        <v>190000</v>
      </c>
      <c r="G11" s="18" t="e">
        <f>F11+E11</f>
        <v>#REF!</v>
      </c>
      <c r="K11" s="14"/>
      <c r="L11" s="14"/>
    </row>
    <row r="12" spans="1:12" ht="13.5" customHeight="1">
      <c r="A12" s="11" t="s">
        <v>63</v>
      </c>
      <c r="C12" s="11"/>
      <c r="F12" s="14"/>
      <c r="G12" s="14"/>
      <c r="K12" s="14"/>
      <c r="L12" s="14"/>
    </row>
    <row r="13" spans="3:12" ht="13.5" customHeight="1">
      <c r="C13" s="19"/>
      <c r="D13" s="20"/>
      <c r="E13" s="20"/>
      <c r="F13" s="20"/>
      <c r="G13" s="20"/>
      <c r="H13" s="20"/>
      <c r="I13" s="21"/>
      <c r="J13" s="22"/>
      <c r="K13" s="23"/>
      <c r="L13" s="24" t="s">
        <v>105</v>
      </c>
    </row>
    <row r="14" spans="1:12" s="28" customFormat="1" ht="13.5" customHeight="1">
      <c r="A14" s="25"/>
      <c r="B14" s="26"/>
      <c r="C14" s="27"/>
      <c r="D14" s="118" t="s">
        <v>5</v>
      </c>
      <c r="E14" s="118"/>
      <c r="F14" s="113" t="s">
        <v>6</v>
      </c>
      <c r="G14" s="113"/>
      <c r="H14" s="113" t="s">
        <v>7</v>
      </c>
      <c r="I14" s="113"/>
      <c r="J14" s="113" t="s">
        <v>6</v>
      </c>
      <c r="K14" s="113"/>
      <c r="L14" s="113"/>
    </row>
    <row r="15" spans="1:12" s="28" customFormat="1" ht="13.5" customHeight="1">
      <c r="A15" s="29"/>
      <c r="B15" s="30"/>
      <c r="C15" s="31" t="s">
        <v>8</v>
      </c>
      <c r="D15" s="112" t="s">
        <v>66</v>
      </c>
      <c r="E15" s="112"/>
      <c r="F15" s="112" t="s">
        <v>75</v>
      </c>
      <c r="G15" s="112"/>
      <c r="H15" s="112" t="s">
        <v>75</v>
      </c>
      <c r="I15" s="112"/>
      <c r="J15" s="112" t="s">
        <v>90</v>
      </c>
      <c r="K15" s="112"/>
      <c r="L15" s="112"/>
    </row>
    <row r="16" spans="1:12" s="28" customFormat="1" ht="13.5" customHeight="1">
      <c r="A16" s="32"/>
      <c r="B16" s="33"/>
      <c r="C16" s="34"/>
      <c r="D16" s="35" t="s">
        <v>9</v>
      </c>
      <c r="E16" s="35" t="s">
        <v>10</v>
      </c>
      <c r="F16" s="35" t="s">
        <v>9</v>
      </c>
      <c r="G16" s="35" t="s">
        <v>10</v>
      </c>
      <c r="H16" s="35" t="s">
        <v>9</v>
      </c>
      <c r="I16" s="35" t="s">
        <v>10</v>
      </c>
      <c r="J16" s="35" t="s">
        <v>9</v>
      </c>
      <c r="K16" s="35" t="s">
        <v>10</v>
      </c>
      <c r="L16" s="35" t="s">
        <v>11</v>
      </c>
    </row>
    <row r="17" spans="1:12" s="28" customFormat="1" ht="13.5" customHeight="1">
      <c r="A17" s="29"/>
      <c r="B17" s="30"/>
      <c r="C17" s="27"/>
      <c r="D17" s="36"/>
      <c r="E17" s="36"/>
      <c r="F17" s="36"/>
      <c r="G17" s="36"/>
      <c r="H17" s="36"/>
      <c r="I17" s="36"/>
      <c r="J17" s="36"/>
      <c r="K17" s="36"/>
      <c r="L17" s="36"/>
    </row>
    <row r="18" spans="3:12" ht="13.5" customHeight="1">
      <c r="C18" s="37" t="s">
        <v>12</v>
      </c>
      <c r="D18" s="38"/>
      <c r="E18" s="38"/>
      <c r="F18" s="38"/>
      <c r="G18" s="39"/>
      <c r="H18" s="38"/>
      <c r="I18" s="38"/>
      <c r="J18" s="38"/>
      <c r="K18" s="38"/>
      <c r="L18" s="38"/>
    </row>
    <row r="19" spans="1:12" ht="13.5" customHeight="1">
      <c r="A19" s="7" t="s">
        <v>13</v>
      </c>
      <c r="B19" s="40">
        <v>2575</v>
      </c>
      <c r="C19" s="37" t="s">
        <v>1</v>
      </c>
      <c r="D19" s="38"/>
      <c r="E19" s="38"/>
      <c r="F19" s="38"/>
      <c r="G19" s="38"/>
      <c r="H19" s="38"/>
      <c r="I19" s="38"/>
      <c r="J19" s="38"/>
      <c r="K19" s="38"/>
      <c r="L19" s="38"/>
    </row>
    <row r="20" spans="2:12" ht="13.5" customHeight="1">
      <c r="B20" s="41">
        <v>6</v>
      </c>
      <c r="C20" s="42" t="s">
        <v>67</v>
      </c>
      <c r="D20" s="38"/>
      <c r="E20" s="38"/>
      <c r="F20" s="38"/>
      <c r="G20" s="38"/>
      <c r="H20" s="38"/>
      <c r="I20" s="38"/>
      <c r="J20" s="38"/>
      <c r="K20" s="38"/>
      <c r="L20" s="38"/>
    </row>
    <row r="21" spans="2:12" ht="25.5">
      <c r="B21" s="43">
        <v>6.101</v>
      </c>
      <c r="C21" s="37" t="s">
        <v>71</v>
      </c>
      <c r="D21" s="38"/>
      <c r="E21" s="38"/>
      <c r="F21" s="38"/>
      <c r="G21" s="38"/>
      <c r="H21" s="38"/>
      <c r="I21" s="38"/>
      <c r="J21" s="38"/>
      <c r="K21" s="38"/>
      <c r="L21" s="38"/>
    </row>
    <row r="22" spans="2:12" ht="25.5">
      <c r="B22" s="44" t="s">
        <v>23</v>
      </c>
      <c r="C22" s="45" t="s">
        <v>72</v>
      </c>
      <c r="D22" s="38">
        <v>4450</v>
      </c>
      <c r="E22" s="46">
        <v>0</v>
      </c>
      <c r="F22" s="38">
        <v>10000</v>
      </c>
      <c r="G22" s="46">
        <v>0</v>
      </c>
      <c r="H22" s="38">
        <v>10000</v>
      </c>
      <c r="I22" s="46">
        <v>0</v>
      </c>
      <c r="J22" s="47">
        <v>10000</v>
      </c>
      <c r="K22" s="46">
        <v>0</v>
      </c>
      <c r="L22" s="48">
        <f>SUM(J22:K22)</f>
        <v>10000</v>
      </c>
    </row>
    <row r="23" spans="1:12" ht="25.5">
      <c r="A23" s="7" t="s">
        <v>11</v>
      </c>
      <c r="B23" s="43">
        <v>6.101</v>
      </c>
      <c r="C23" s="37" t="s">
        <v>71</v>
      </c>
      <c r="D23" s="49">
        <f aca="true" t="shared" si="0" ref="D23:L25">D22</f>
        <v>4450</v>
      </c>
      <c r="E23" s="50">
        <f t="shared" si="0"/>
        <v>0</v>
      </c>
      <c r="F23" s="49">
        <f t="shared" si="0"/>
        <v>10000</v>
      </c>
      <c r="G23" s="50">
        <f t="shared" si="0"/>
        <v>0</v>
      </c>
      <c r="H23" s="49">
        <f t="shared" si="0"/>
        <v>10000</v>
      </c>
      <c r="I23" s="50">
        <f t="shared" si="0"/>
        <v>0</v>
      </c>
      <c r="J23" s="49">
        <f t="shared" si="0"/>
        <v>10000</v>
      </c>
      <c r="K23" s="50">
        <f t="shared" si="0"/>
        <v>0</v>
      </c>
      <c r="L23" s="49">
        <f t="shared" si="0"/>
        <v>10000</v>
      </c>
    </row>
    <row r="24" spans="1:12" ht="13.5" customHeight="1">
      <c r="A24" s="3" t="s">
        <v>11</v>
      </c>
      <c r="B24" s="41">
        <v>6</v>
      </c>
      <c r="C24" s="42" t="s">
        <v>67</v>
      </c>
      <c r="D24" s="51">
        <f t="shared" si="0"/>
        <v>4450</v>
      </c>
      <c r="E24" s="52">
        <f t="shared" si="0"/>
        <v>0</v>
      </c>
      <c r="F24" s="51">
        <f t="shared" si="0"/>
        <v>10000</v>
      </c>
      <c r="G24" s="52">
        <f t="shared" si="0"/>
        <v>0</v>
      </c>
      <c r="H24" s="51">
        <f t="shared" si="0"/>
        <v>10000</v>
      </c>
      <c r="I24" s="52">
        <f t="shared" si="0"/>
        <v>0</v>
      </c>
      <c r="J24" s="51">
        <f t="shared" si="0"/>
        <v>10000</v>
      </c>
      <c r="K24" s="52">
        <f t="shared" si="0"/>
        <v>0</v>
      </c>
      <c r="L24" s="51">
        <f t="shared" si="0"/>
        <v>10000</v>
      </c>
    </row>
    <row r="25" spans="1:12" ht="13.5" customHeight="1">
      <c r="A25" s="3" t="s">
        <v>11</v>
      </c>
      <c r="B25" s="71">
        <v>2575</v>
      </c>
      <c r="C25" s="62" t="s">
        <v>1</v>
      </c>
      <c r="D25" s="49">
        <f>D24</f>
        <v>4450</v>
      </c>
      <c r="E25" s="50">
        <f t="shared" si="0"/>
        <v>0</v>
      </c>
      <c r="F25" s="49">
        <f t="shared" si="0"/>
        <v>10000</v>
      </c>
      <c r="G25" s="50">
        <f t="shared" si="0"/>
        <v>0</v>
      </c>
      <c r="H25" s="49">
        <f t="shared" si="0"/>
        <v>10000</v>
      </c>
      <c r="I25" s="50">
        <f t="shared" si="0"/>
        <v>0</v>
      </c>
      <c r="J25" s="49">
        <f t="shared" si="0"/>
        <v>10000</v>
      </c>
      <c r="K25" s="50">
        <f t="shared" si="0"/>
        <v>0</v>
      </c>
      <c r="L25" s="49">
        <f t="shared" si="0"/>
        <v>10000</v>
      </c>
    </row>
    <row r="26" spans="1:12" ht="12.75" customHeight="1">
      <c r="A26" s="7" t="s">
        <v>13</v>
      </c>
      <c r="B26" s="40">
        <v>3451</v>
      </c>
      <c r="C26" s="37" t="s">
        <v>2</v>
      </c>
      <c r="D26" s="56"/>
      <c r="E26" s="56"/>
      <c r="F26" s="56"/>
      <c r="G26" s="56"/>
      <c r="H26" s="56"/>
      <c r="I26" s="56"/>
      <c r="J26" s="56"/>
      <c r="K26" s="56"/>
      <c r="L26" s="56"/>
    </row>
    <row r="27" spans="2:12" ht="12.75" customHeight="1">
      <c r="B27" s="43">
        <v>0.09</v>
      </c>
      <c r="C27" s="37" t="s">
        <v>25</v>
      </c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2.75" customHeight="1">
      <c r="A28" s="3"/>
      <c r="B28" s="4">
        <v>30</v>
      </c>
      <c r="C28" s="57" t="s">
        <v>79</v>
      </c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2.75" customHeight="1">
      <c r="A29" s="3"/>
      <c r="B29" s="44" t="s">
        <v>26</v>
      </c>
      <c r="C29" s="57" t="s">
        <v>15</v>
      </c>
      <c r="D29" s="38">
        <v>19483</v>
      </c>
      <c r="E29" s="38">
        <v>4753</v>
      </c>
      <c r="F29" s="38">
        <v>7000</v>
      </c>
      <c r="G29" s="38">
        <v>3862</v>
      </c>
      <c r="H29" s="38">
        <v>7000</v>
      </c>
      <c r="I29" s="38">
        <v>3862</v>
      </c>
      <c r="J29" s="47">
        <v>9756</v>
      </c>
      <c r="K29" s="38">
        <v>4000</v>
      </c>
      <c r="L29" s="38">
        <f aca="true" t="shared" si="1" ref="L29:L39">SUM(J29:K29)</f>
        <v>13756</v>
      </c>
    </row>
    <row r="30" spans="1:12" ht="12.75" customHeight="1">
      <c r="A30" s="3"/>
      <c r="B30" s="44" t="s">
        <v>27</v>
      </c>
      <c r="C30" s="57" t="s">
        <v>17</v>
      </c>
      <c r="D30" s="38">
        <v>591</v>
      </c>
      <c r="E30" s="46">
        <v>0</v>
      </c>
      <c r="F30" s="38">
        <v>1000</v>
      </c>
      <c r="G30" s="38">
        <v>45</v>
      </c>
      <c r="H30" s="38">
        <v>1000</v>
      </c>
      <c r="I30" s="38">
        <v>45</v>
      </c>
      <c r="J30" s="47">
        <v>500</v>
      </c>
      <c r="K30" s="38">
        <v>45</v>
      </c>
      <c r="L30" s="38">
        <f t="shared" si="1"/>
        <v>545</v>
      </c>
    </row>
    <row r="31" spans="1:12" ht="12.75" customHeight="1">
      <c r="A31" s="3"/>
      <c r="B31" s="44" t="s">
        <v>28</v>
      </c>
      <c r="C31" s="57" t="s">
        <v>19</v>
      </c>
      <c r="D31" s="38">
        <v>9929</v>
      </c>
      <c r="E31" s="46">
        <v>0</v>
      </c>
      <c r="F31" s="38">
        <v>2500</v>
      </c>
      <c r="G31" s="38">
        <v>130</v>
      </c>
      <c r="H31" s="38">
        <v>2500</v>
      </c>
      <c r="I31" s="38">
        <v>130</v>
      </c>
      <c r="J31" s="47">
        <v>1000</v>
      </c>
      <c r="K31" s="38">
        <v>130</v>
      </c>
      <c r="L31" s="38">
        <f t="shared" si="1"/>
        <v>1130</v>
      </c>
    </row>
    <row r="32" spans="1:12" ht="12.75" customHeight="1">
      <c r="A32" s="53"/>
      <c r="B32" s="107" t="s">
        <v>29</v>
      </c>
      <c r="C32" s="108" t="s">
        <v>30</v>
      </c>
      <c r="D32" s="109">
        <v>3840</v>
      </c>
      <c r="E32" s="70">
        <v>0</v>
      </c>
      <c r="F32" s="109">
        <v>2500</v>
      </c>
      <c r="G32" s="70">
        <v>0</v>
      </c>
      <c r="H32" s="109">
        <v>2500</v>
      </c>
      <c r="I32" s="70">
        <v>0</v>
      </c>
      <c r="J32" s="69">
        <v>1420</v>
      </c>
      <c r="K32" s="70">
        <v>0</v>
      </c>
      <c r="L32" s="69">
        <f t="shared" si="1"/>
        <v>1420</v>
      </c>
    </row>
    <row r="33" spans="2:12" ht="12.75" customHeight="1">
      <c r="B33" s="44" t="s">
        <v>31</v>
      </c>
      <c r="C33" s="57" t="s">
        <v>32</v>
      </c>
      <c r="D33" s="38">
        <v>3271</v>
      </c>
      <c r="E33" s="46">
        <v>0</v>
      </c>
      <c r="F33" s="38">
        <v>349100</v>
      </c>
      <c r="G33" s="46">
        <v>0</v>
      </c>
      <c r="H33" s="38">
        <v>21089</v>
      </c>
      <c r="I33" s="46">
        <v>0</v>
      </c>
      <c r="J33" s="46">
        <v>0</v>
      </c>
      <c r="K33" s="46">
        <v>0</v>
      </c>
      <c r="L33" s="46">
        <f t="shared" si="1"/>
        <v>0</v>
      </c>
    </row>
    <row r="34" spans="2:12" ht="25.5">
      <c r="B34" s="59" t="s">
        <v>88</v>
      </c>
      <c r="C34" s="42" t="s">
        <v>98</v>
      </c>
      <c r="D34" s="60">
        <v>0</v>
      </c>
      <c r="E34" s="60">
        <v>0</v>
      </c>
      <c r="F34" s="48">
        <v>80000</v>
      </c>
      <c r="G34" s="60">
        <v>0</v>
      </c>
      <c r="H34" s="48">
        <v>16100</v>
      </c>
      <c r="I34" s="60">
        <v>0</v>
      </c>
      <c r="J34" s="48">
        <v>80000</v>
      </c>
      <c r="K34" s="60">
        <v>0</v>
      </c>
      <c r="L34" s="47">
        <f t="shared" si="1"/>
        <v>80000</v>
      </c>
    </row>
    <row r="35" spans="2:12" ht="25.5">
      <c r="B35" s="59" t="s">
        <v>89</v>
      </c>
      <c r="C35" s="42" t="s">
        <v>99</v>
      </c>
      <c r="D35" s="60">
        <v>0</v>
      </c>
      <c r="E35" s="60">
        <v>0</v>
      </c>
      <c r="F35" s="48">
        <v>436100</v>
      </c>
      <c r="G35" s="60">
        <v>0</v>
      </c>
      <c r="H35" s="60">
        <v>0</v>
      </c>
      <c r="I35" s="60">
        <v>0</v>
      </c>
      <c r="J35" s="48">
        <v>500000</v>
      </c>
      <c r="K35" s="60">
        <v>0</v>
      </c>
      <c r="L35" s="47">
        <f t="shared" si="1"/>
        <v>500000</v>
      </c>
    </row>
    <row r="36" spans="2:12" ht="25.5">
      <c r="B36" s="59" t="s">
        <v>92</v>
      </c>
      <c r="C36" s="42" t="s">
        <v>97</v>
      </c>
      <c r="D36" s="60">
        <v>0</v>
      </c>
      <c r="E36" s="60">
        <v>0</v>
      </c>
      <c r="F36" s="60">
        <v>0</v>
      </c>
      <c r="G36" s="60">
        <v>0</v>
      </c>
      <c r="H36" s="48">
        <v>1</v>
      </c>
      <c r="I36" s="60">
        <v>0</v>
      </c>
      <c r="J36" s="48">
        <v>20000</v>
      </c>
      <c r="K36" s="60">
        <v>0</v>
      </c>
      <c r="L36" s="47">
        <f t="shared" si="1"/>
        <v>20000</v>
      </c>
    </row>
    <row r="37" spans="2:12" ht="38.25">
      <c r="B37" s="59" t="s">
        <v>93</v>
      </c>
      <c r="C37" s="42" t="s">
        <v>94</v>
      </c>
      <c r="D37" s="60">
        <v>0</v>
      </c>
      <c r="E37" s="60">
        <v>0</v>
      </c>
      <c r="F37" s="60">
        <v>0</v>
      </c>
      <c r="G37" s="60">
        <v>0</v>
      </c>
      <c r="H37" s="48">
        <v>740</v>
      </c>
      <c r="I37" s="60">
        <v>0</v>
      </c>
      <c r="J37" s="60">
        <v>0</v>
      </c>
      <c r="K37" s="60">
        <v>0</v>
      </c>
      <c r="L37" s="46">
        <f t="shared" si="1"/>
        <v>0</v>
      </c>
    </row>
    <row r="38" spans="2:12" ht="25.5">
      <c r="B38" s="59" t="s">
        <v>100</v>
      </c>
      <c r="C38" s="42" t="s">
        <v>101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48">
        <v>5000</v>
      </c>
      <c r="K38" s="60">
        <v>0</v>
      </c>
      <c r="L38" s="47">
        <f t="shared" si="1"/>
        <v>5000</v>
      </c>
    </row>
    <row r="39" spans="2:12" ht="25.5">
      <c r="B39" s="59" t="s">
        <v>102</v>
      </c>
      <c r="C39" s="42" t="s">
        <v>103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48">
        <v>10000</v>
      </c>
      <c r="K39" s="60">
        <v>0</v>
      </c>
      <c r="L39" s="47">
        <f t="shared" si="1"/>
        <v>10000</v>
      </c>
    </row>
    <row r="40" spans="1:12" ht="12.75" customHeight="1">
      <c r="A40" s="7" t="s">
        <v>11</v>
      </c>
      <c r="B40" s="8">
        <v>30</v>
      </c>
      <c r="C40" s="42" t="s">
        <v>79</v>
      </c>
      <c r="D40" s="61">
        <f aca="true" t="shared" si="2" ref="D40:I40">SUM(D29:D39)</f>
        <v>37114</v>
      </c>
      <c r="E40" s="61">
        <f t="shared" si="2"/>
        <v>4753</v>
      </c>
      <c r="F40" s="61">
        <f t="shared" si="2"/>
        <v>878200</v>
      </c>
      <c r="G40" s="61">
        <f t="shared" si="2"/>
        <v>4037</v>
      </c>
      <c r="H40" s="61">
        <f t="shared" si="2"/>
        <v>50930</v>
      </c>
      <c r="I40" s="61">
        <f t="shared" si="2"/>
        <v>4037</v>
      </c>
      <c r="J40" s="61">
        <f>SUM(J29:J39)</f>
        <v>627676</v>
      </c>
      <c r="K40" s="61">
        <f>SUM(K29:K39)</f>
        <v>4175</v>
      </c>
      <c r="L40" s="61">
        <f>SUM(L29:L39)</f>
        <v>631851</v>
      </c>
    </row>
    <row r="41" spans="1:12" ht="12.75" customHeight="1">
      <c r="A41" s="3" t="s">
        <v>11</v>
      </c>
      <c r="B41" s="43">
        <v>0.09</v>
      </c>
      <c r="C41" s="62" t="s">
        <v>25</v>
      </c>
      <c r="D41" s="61">
        <f aca="true" t="shared" si="3" ref="D41:L41">D40</f>
        <v>37114</v>
      </c>
      <c r="E41" s="61">
        <f t="shared" si="3"/>
        <v>4753</v>
      </c>
      <c r="F41" s="61">
        <f t="shared" si="3"/>
        <v>878200</v>
      </c>
      <c r="G41" s="61">
        <f t="shared" si="3"/>
        <v>4037</v>
      </c>
      <c r="H41" s="61">
        <f t="shared" si="3"/>
        <v>50930</v>
      </c>
      <c r="I41" s="61">
        <f t="shared" si="3"/>
        <v>4037</v>
      </c>
      <c r="J41" s="49">
        <f t="shared" si="3"/>
        <v>627676</v>
      </c>
      <c r="K41" s="61">
        <f t="shared" si="3"/>
        <v>4175</v>
      </c>
      <c r="L41" s="61">
        <f t="shared" si="3"/>
        <v>631851</v>
      </c>
    </row>
    <row r="42" spans="1:12" ht="9" customHeight="1">
      <c r="A42" s="3"/>
      <c r="B42" s="63"/>
      <c r="C42" s="62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2.75" customHeight="1">
      <c r="A43" s="64"/>
      <c r="B43" s="65" t="s">
        <v>58</v>
      </c>
      <c r="C43" s="66" t="s">
        <v>53</v>
      </c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02">
      <c r="B44" s="8">
        <v>44</v>
      </c>
      <c r="C44" s="42" t="s">
        <v>74</v>
      </c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2.75" customHeight="1">
      <c r="B45" s="8" t="s">
        <v>54</v>
      </c>
      <c r="C45" s="42" t="s">
        <v>15</v>
      </c>
      <c r="D45" s="38">
        <v>1575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f>SUM(J45:K45)</f>
        <v>0</v>
      </c>
    </row>
    <row r="46" spans="2:12" ht="12.75" customHeight="1">
      <c r="B46" s="8" t="s">
        <v>55</v>
      </c>
      <c r="C46" s="42" t="s">
        <v>17</v>
      </c>
      <c r="D46" s="38">
        <v>220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f>SUM(J46:K46)</f>
        <v>0</v>
      </c>
    </row>
    <row r="47" spans="2:12" ht="12.75" customHeight="1">
      <c r="B47" s="8" t="s">
        <v>56</v>
      </c>
      <c r="C47" s="42" t="s">
        <v>19</v>
      </c>
      <c r="D47" s="38">
        <v>150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f>SUM(J47:K47)</f>
        <v>0</v>
      </c>
    </row>
    <row r="48" spans="1:12" ht="12.75" customHeight="1">
      <c r="A48" s="3"/>
      <c r="B48" s="4" t="s">
        <v>57</v>
      </c>
      <c r="C48" s="57" t="s">
        <v>32</v>
      </c>
      <c r="D48" s="38">
        <v>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f>SUM(J48:K48)</f>
        <v>0</v>
      </c>
    </row>
    <row r="49" spans="1:12" ht="102">
      <c r="A49" s="3" t="s">
        <v>11</v>
      </c>
      <c r="B49" s="4">
        <v>44</v>
      </c>
      <c r="C49" s="57" t="s">
        <v>74</v>
      </c>
      <c r="D49" s="49">
        <f aca="true" t="shared" si="4" ref="D49:L49">SUM(D45:D48)</f>
        <v>2145</v>
      </c>
      <c r="E49" s="50">
        <f t="shared" si="4"/>
        <v>0</v>
      </c>
      <c r="F49" s="50">
        <f t="shared" si="4"/>
        <v>0</v>
      </c>
      <c r="G49" s="50">
        <f t="shared" si="4"/>
        <v>0</v>
      </c>
      <c r="H49" s="50">
        <f t="shared" si="4"/>
        <v>0</v>
      </c>
      <c r="I49" s="50">
        <f t="shared" si="4"/>
        <v>0</v>
      </c>
      <c r="J49" s="50">
        <f t="shared" si="4"/>
        <v>0</v>
      </c>
      <c r="K49" s="50">
        <f t="shared" si="4"/>
        <v>0</v>
      </c>
      <c r="L49" s="50">
        <f t="shared" si="4"/>
        <v>0</v>
      </c>
    </row>
    <row r="50" spans="1:12" ht="12.75" customHeight="1">
      <c r="A50" s="3" t="s">
        <v>11</v>
      </c>
      <c r="B50" s="67" t="s">
        <v>58</v>
      </c>
      <c r="C50" s="68" t="s">
        <v>53</v>
      </c>
      <c r="D50" s="69">
        <f aca="true" t="shared" si="5" ref="D50:L50">D49</f>
        <v>2145</v>
      </c>
      <c r="E50" s="70">
        <f t="shared" si="5"/>
        <v>0</v>
      </c>
      <c r="F50" s="70">
        <f t="shared" si="5"/>
        <v>0</v>
      </c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</row>
    <row r="51" spans="1:12" ht="12.75" customHeight="1">
      <c r="A51" s="3" t="s">
        <v>11</v>
      </c>
      <c r="B51" s="71">
        <v>3451</v>
      </c>
      <c r="C51" s="62" t="s">
        <v>2</v>
      </c>
      <c r="D51" s="72" t="e">
        <f>D41+D50-#REF!</f>
        <v>#REF!</v>
      </c>
      <c r="E51" s="72" t="e">
        <f>E41+E50-#REF!</f>
        <v>#REF!</v>
      </c>
      <c r="F51" s="72" t="e">
        <f>F41+F50-#REF!</f>
        <v>#REF!</v>
      </c>
      <c r="G51" s="72" t="e">
        <f>G41+G50-#REF!</f>
        <v>#REF!</v>
      </c>
      <c r="H51" s="72" t="e">
        <f>H41+H50-#REF!</f>
        <v>#REF!</v>
      </c>
      <c r="I51" s="72" t="e">
        <f>I41+I50-#REF!</f>
        <v>#REF!</v>
      </c>
      <c r="J51" s="49" t="e">
        <f>J41+J50-#REF!</f>
        <v>#REF!</v>
      </c>
      <c r="K51" s="72" t="e">
        <f>K41+K50-#REF!</f>
        <v>#REF!</v>
      </c>
      <c r="L51" s="72" t="e">
        <f>L41+L50-#REF!</f>
        <v>#REF!</v>
      </c>
    </row>
    <row r="52" spans="1:12" ht="12.75">
      <c r="A52" s="3"/>
      <c r="B52" s="71"/>
      <c r="C52" s="57"/>
      <c r="D52" s="73"/>
      <c r="E52" s="73"/>
      <c r="F52" s="73"/>
      <c r="G52" s="73"/>
      <c r="H52" s="73"/>
      <c r="I52" s="73"/>
      <c r="J52" s="73"/>
      <c r="K52" s="73"/>
      <c r="L52" s="73"/>
    </row>
    <row r="53" spans="1:12" ht="12.75" customHeight="1">
      <c r="A53" s="7" t="s">
        <v>13</v>
      </c>
      <c r="B53" s="40">
        <v>3454</v>
      </c>
      <c r="C53" s="37" t="s">
        <v>78</v>
      </c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2.75" customHeight="1">
      <c r="A54" s="3"/>
      <c r="B54" s="75">
        <v>2</v>
      </c>
      <c r="C54" s="57" t="s">
        <v>49</v>
      </c>
      <c r="D54" s="76"/>
      <c r="E54" s="76"/>
      <c r="F54" s="76"/>
      <c r="G54" s="76"/>
      <c r="H54" s="76"/>
      <c r="I54" s="76"/>
      <c r="J54" s="76"/>
      <c r="K54" s="76"/>
      <c r="L54" s="76"/>
    </row>
    <row r="55" spans="1:12" ht="12.75" customHeight="1">
      <c r="A55" s="3"/>
      <c r="B55" s="77">
        <v>2.112</v>
      </c>
      <c r="C55" s="62" t="s">
        <v>35</v>
      </c>
      <c r="D55" s="76"/>
      <c r="E55" s="76"/>
      <c r="F55" s="76"/>
      <c r="G55" s="76"/>
      <c r="H55" s="76"/>
      <c r="I55" s="76"/>
      <c r="J55" s="76"/>
      <c r="K55" s="76"/>
      <c r="L55" s="76"/>
    </row>
    <row r="56" spans="1:12" ht="12.75" customHeight="1">
      <c r="A56" s="53"/>
      <c r="B56" s="107" t="s">
        <v>36</v>
      </c>
      <c r="C56" s="108" t="s">
        <v>15</v>
      </c>
      <c r="D56" s="82">
        <v>6524</v>
      </c>
      <c r="E56" s="82">
        <v>13205</v>
      </c>
      <c r="F56" s="82">
        <v>9238</v>
      </c>
      <c r="G56" s="82">
        <v>7851</v>
      </c>
      <c r="H56" s="82">
        <v>9238</v>
      </c>
      <c r="I56" s="82">
        <v>7851</v>
      </c>
      <c r="J56" s="69">
        <v>6466</v>
      </c>
      <c r="K56" s="82">
        <v>6727</v>
      </c>
      <c r="L56" s="82">
        <f aca="true" t="shared" si="6" ref="L56:L62">SUM(J56:K56)</f>
        <v>13193</v>
      </c>
    </row>
    <row r="57" spans="1:12" ht="12.75" customHeight="1">
      <c r="A57" s="3"/>
      <c r="B57" s="44" t="s">
        <v>33</v>
      </c>
      <c r="C57" s="57" t="s">
        <v>17</v>
      </c>
      <c r="D57" s="73">
        <v>300</v>
      </c>
      <c r="E57" s="73">
        <v>99</v>
      </c>
      <c r="F57" s="73">
        <v>400</v>
      </c>
      <c r="G57" s="73">
        <v>89</v>
      </c>
      <c r="H57" s="73">
        <v>400</v>
      </c>
      <c r="I57" s="73">
        <v>89</v>
      </c>
      <c r="J57" s="47">
        <v>50</v>
      </c>
      <c r="K57" s="38">
        <v>89</v>
      </c>
      <c r="L57" s="73">
        <f t="shared" si="6"/>
        <v>139</v>
      </c>
    </row>
    <row r="58" spans="1:12" ht="12.75" customHeight="1">
      <c r="A58" s="3"/>
      <c r="B58" s="44" t="s">
        <v>34</v>
      </c>
      <c r="C58" s="57" t="s">
        <v>19</v>
      </c>
      <c r="D58" s="73">
        <v>1534</v>
      </c>
      <c r="E58" s="73">
        <v>160</v>
      </c>
      <c r="F58" s="73">
        <v>2000</v>
      </c>
      <c r="G58" s="73">
        <v>146</v>
      </c>
      <c r="H58" s="73">
        <v>2000</v>
      </c>
      <c r="I58" s="73">
        <v>146</v>
      </c>
      <c r="J58" s="47">
        <v>50</v>
      </c>
      <c r="K58" s="38">
        <v>146</v>
      </c>
      <c r="L58" s="73">
        <f t="shared" si="6"/>
        <v>196</v>
      </c>
    </row>
    <row r="59" spans="1:12" ht="25.5">
      <c r="A59" s="3"/>
      <c r="B59" s="44" t="s">
        <v>37</v>
      </c>
      <c r="C59" s="57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>
        <v>1000</v>
      </c>
      <c r="K59" s="46">
        <v>0</v>
      </c>
      <c r="L59" s="47">
        <f t="shared" si="6"/>
        <v>1000</v>
      </c>
    </row>
    <row r="60" spans="1:12" ht="38.25">
      <c r="A60" s="3"/>
      <c r="B60" s="78" t="s">
        <v>59</v>
      </c>
      <c r="C60" s="57" t="s">
        <v>69</v>
      </c>
      <c r="D60" s="48">
        <v>300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48">
        <v>300</v>
      </c>
      <c r="K60" s="60">
        <v>0</v>
      </c>
      <c r="L60" s="48">
        <f t="shared" si="6"/>
        <v>300</v>
      </c>
    </row>
    <row r="61" spans="1:12" ht="51">
      <c r="A61" s="3"/>
      <c r="B61" s="78" t="s">
        <v>64</v>
      </c>
      <c r="C61" s="57" t="s">
        <v>70</v>
      </c>
      <c r="D61" s="48">
        <v>568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48">
        <v>2727</v>
      </c>
      <c r="K61" s="60">
        <v>0</v>
      </c>
      <c r="L61" s="48">
        <f t="shared" si="6"/>
        <v>2727</v>
      </c>
    </row>
    <row r="62" spans="1:12" ht="25.5">
      <c r="A62" s="3"/>
      <c r="B62" s="78" t="s">
        <v>95</v>
      </c>
      <c r="C62" s="57" t="s">
        <v>96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48">
        <v>78</v>
      </c>
      <c r="K62" s="60">
        <v>0</v>
      </c>
      <c r="L62" s="48">
        <f t="shared" si="6"/>
        <v>78</v>
      </c>
    </row>
    <row r="63" spans="1:12" ht="12.75" customHeight="1">
      <c r="A63" s="3" t="s">
        <v>11</v>
      </c>
      <c r="B63" s="77">
        <v>2.112</v>
      </c>
      <c r="C63" s="62" t="s">
        <v>35</v>
      </c>
      <c r="D63" s="72">
        <f aca="true" t="shared" si="7" ref="D63:I63">SUM(D56:D61)</f>
        <v>9226</v>
      </c>
      <c r="E63" s="72">
        <f t="shared" si="7"/>
        <v>13464</v>
      </c>
      <c r="F63" s="72">
        <f t="shared" si="7"/>
        <v>11638</v>
      </c>
      <c r="G63" s="72">
        <f t="shared" si="7"/>
        <v>8086</v>
      </c>
      <c r="H63" s="72">
        <f t="shared" si="7"/>
        <v>11638</v>
      </c>
      <c r="I63" s="72">
        <f t="shared" si="7"/>
        <v>8086</v>
      </c>
      <c r="J63" s="49">
        <f>SUM(J56:J62)</f>
        <v>10671</v>
      </c>
      <c r="K63" s="49">
        <f>SUM(K56:K62)</f>
        <v>6962</v>
      </c>
      <c r="L63" s="49">
        <f>SUM(L56:L62)</f>
        <v>17633</v>
      </c>
    </row>
    <row r="64" spans="1:12" ht="12.75" customHeight="1">
      <c r="A64" s="3"/>
      <c r="B64" s="71"/>
      <c r="C64" s="62"/>
      <c r="D64" s="73"/>
      <c r="E64" s="73"/>
      <c r="F64" s="73"/>
      <c r="G64" s="73"/>
      <c r="H64" s="73"/>
      <c r="I64" s="73"/>
      <c r="J64" s="73"/>
      <c r="K64" s="73"/>
      <c r="L64" s="73"/>
    </row>
    <row r="65" spans="1:12" ht="25.5">
      <c r="A65" s="3"/>
      <c r="B65" s="79">
        <v>2.201</v>
      </c>
      <c r="C65" s="62" t="s">
        <v>104</v>
      </c>
      <c r="D65" s="74"/>
      <c r="E65" s="74"/>
      <c r="F65" s="74"/>
      <c r="G65" s="74"/>
      <c r="H65" s="74"/>
      <c r="I65" s="74"/>
      <c r="J65" s="74"/>
      <c r="K65" s="74"/>
      <c r="L65" s="74"/>
    </row>
    <row r="66" spans="2:12" ht="12.75" customHeight="1">
      <c r="B66" s="44" t="s">
        <v>36</v>
      </c>
      <c r="C66" s="57" t="s">
        <v>15</v>
      </c>
      <c r="D66" s="80">
        <v>5215</v>
      </c>
      <c r="E66" s="60">
        <v>0</v>
      </c>
      <c r="F66" s="80">
        <v>5200</v>
      </c>
      <c r="G66" s="60">
        <v>0</v>
      </c>
      <c r="H66" s="80">
        <v>5200</v>
      </c>
      <c r="I66" s="60">
        <v>0</v>
      </c>
      <c r="J66" s="80">
        <v>4100</v>
      </c>
      <c r="K66" s="60">
        <v>0</v>
      </c>
      <c r="L66" s="48">
        <f>SUM(J66:K66)</f>
        <v>4100</v>
      </c>
    </row>
    <row r="67" spans="2:12" ht="12.75" customHeight="1">
      <c r="B67" s="81" t="s">
        <v>33</v>
      </c>
      <c r="C67" s="42" t="s">
        <v>17</v>
      </c>
      <c r="D67" s="80">
        <v>595</v>
      </c>
      <c r="E67" s="60">
        <v>0</v>
      </c>
      <c r="F67" s="80">
        <v>600</v>
      </c>
      <c r="G67" s="60">
        <v>0</v>
      </c>
      <c r="H67" s="80">
        <v>600</v>
      </c>
      <c r="I67" s="60">
        <v>0</v>
      </c>
      <c r="J67" s="80">
        <v>500</v>
      </c>
      <c r="K67" s="60">
        <v>0</v>
      </c>
      <c r="L67" s="48">
        <f>SUM(J67:K67)</f>
        <v>500</v>
      </c>
    </row>
    <row r="68" spans="1:12" ht="12.75" customHeight="1">
      <c r="A68" s="3"/>
      <c r="B68" s="44" t="s">
        <v>34</v>
      </c>
      <c r="C68" s="57" t="s">
        <v>19</v>
      </c>
      <c r="D68" s="82">
        <v>987</v>
      </c>
      <c r="E68" s="70">
        <v>0</v>
      </c>
      <c r="F68" s="82">
        <v>1400</v>
      </c>
      <c r="G68" s="70">
        <v>0</v>
      </c>
      <c r="H68" s="82">
        <v>1400</v>
      </c>
      <c r="I68" s="70">
        <v>0</v>
      </c>
      <c r="J68" s="82">
        <v>800</v>
      </c>
      <c r="K68" s="70">
        <v>0</v>
      </c>
      <c r="L68" s="69">
        <f>SUM(J68:K68)</f>
        <v>800</v>
      </c>
    </row>
    <row r="69" spans="1:12" ht="25.5">
      <c r="A69" s="3" t="s">
        <v>11</v>
      </c>
      <c r="B69" s="79">
        <v>2.201</v>
      </c>
      <c r="C69" s="62" t="s">
        <v>104</v>
      </c>
      <c r="D69" s="49">
        <f aca="true" t="shared" si="8" ref="D69:L69">SUM(D66:D68)</f>
        <v>6797</v>
      </c>
      <c r="E69" s="50">
        <f t="shared" si="8"/>
        <v>0</v>
      </c>
      <c r="F69" s="49">
        <f t="shared" si="8"/>
        <v>7200</v>
      </c>
      <c r="G69" s="50">
        <f t="shared" si="8"/>
        <v>0</v>
      </c>
      <c r="H69" s="49">
        <f t="shared" si="8"/>
        <v>7200</v>
      </c>
      <c r="I69" s="50">
        <f t="shared" si="8"/>
        <v>0</v>
      </c>
      <c r="J69" s="49">
        <f t="shared" si="8"/>
        <v>5400</v>
      </c>
      <c r="K69" s="50">
        <f t="shared" si="8"/>
        <v>0</v>
      </c>
      <c r="L69" s="49">
        <f t="shared" si="8"/>
        <v>5400</v>
      </c>
    </row>
    <row r="70" spans="3:12" ht="12.75" customHeight="1">
      <c r="C70" s="37"/>
      <c r="D70" s="73"/>
      <c r="E70" s="47"/>
      <c r="F70" s="73"/>
      <c r="G70" s="47"/>
      <c r="H70" s="73"/>
      <c r="I70" s="47"/>
      <c r="J70" s="73"/>
      <c r="K70" s="46"/>
      <c r="L70" s="73"/>
    </row>
    <row r="71" spans="2:12" ht="12.75" customHeight="1">
      <c r="B71" s="79">
        <v>2.206</v>
      </c>
      <c r="C71" s="37" t="s">
        <v>76</v>
      </c>
      <c r="D71" s="73"/>
      <c r="E71" s="47"/>
      <c r="F71" s="73"/>
      <c r="G71" s="47"/>
      <c r="H71" s="73"/>
      <c r="I71" s="47"/>
      <c r="J71" s="73"/>
      <c r="K71" s="46"/>
      <c r="L71" s="73"/>
    </row>
    <row r="72" spans="1:12" ht="27" customHeight="1">
      <c r="A72" s="3"/>
      <c r="B72" s="4">
        <v>64</v>
      </c>
      <c r="C72" s="57" t="s">
        <v>87</v>
      </c>
      <c r="D72" s="73"/>
      <c r="E72" s="47"/>
      <c r="F72" s="73"/>
      <c r="G72" s="47"/>
      <c r="H72" s="73"/>
      <c r="I72" s="47"/>
      <c r="J72" s="73"/>
      <c r="K72" s="46"/>
      <c r="L72" s="73"/>
    </row>
    <row r="73" spans="1:12" ht="12.75" customHeight="1">
      <c r="A73" s="3"/>
      <c r="B73" s="83">
        <v>64.005</v>
      </c>
      <c r="C73" s="57" t="s">
        <v>32</v>
      </c>
      <c r="D73" s="46">
        <v>0</v>
      </c>
      <c r="E73" s="46">
        <v>0</v>
      </c>
      <c r="F73" s="47">
        <v>2200</v>
      </c>
      <c r="G73" s="46">
        <v>0</v>
      </c>
      <c r="H73" s="47">
        <v>2200</v>
      </c>
      <c r="I73" s="46">
        <v>0</v>
      </c>
      <c r="J73" s="47">
        <v>2200</v>
      </c>
      <c r="K73" s="46"/>
      <c r="L73" s="47">
        <f>J73</f>
        <v>2200</v>
      </c>
    </row>
    <row r="74" spans="1:12" ht="12.75" customHeight="1">
      <c r="A74" s="3" t="s">
        <v>11</v>
      </c>
      <c r="B74" s="79">
        <v>2.206</v>
      </c>
      <c r="C74" s="62" t="s">
        <v>76</v>
      </c>
      <c r="D74" s="50">
        <f aca="true" t="shared" si="9" ref="D74:L74">D73</f>
        <v>0</v>
      </c>
      <c r="E74" s="50">
        <f t="shared" si="9"/>
        <v>0</v>
      </c>
      <c r="F74" s="49">
        <f t="shared" si="9"/>
        <v>2200</v>
      </c>
      <c r="G74" s="50">
        <f t="shared" si="9"/>
        <v>0</v>
      </c>
      <c r="H74" s="49">
        <f t="shared" si="9"/>
        <v>2200</v>
      </c>
      <c r="I74" s="50">
        <f t="shared" si="9"/>
        <v>0</v>
      </c>
      <c r="J74" s="49">
        <f t="shared" si="9"/>
        <v>2200</v>
      </c>
      <c r="K74" s="50">
        <f t="shared" si="9"/>
        <v>0</v>
      </c>
      <c r="L74" s="49">
        <f t="shared" si="9"/>
        <v>2200</v>
      </c>
    </row>
    <row r="75" spans="1:12" ht="12" customHeight="1">
      <c r="A75" s="3"/>
      <c r="B75" s="4"/>
      <c r="C75" s="62"/>
      <c r="D75" s="73"/>
      <c r="E75" s="47"/>
      <c r="F75" s="73"/>
      <c r="G75" s="47"/>
      <c r="H75" s="73"/>
      <c r="I75" s="47"/>
      <c r="J75" s="73"/>
      <c r="K75" s="46"/>
      <c r="L75" s="73"/>
    </row>
    <row r="76" spans="1:12" ht="12.75" customHeight="1">
      <c r="A76" s="3"/>
      <c r="B76" s="84">
        <v>2.8</v>
      </c>
      <c r="C76" s="62" t="s">
        <v>38</v>
      </c>
      <c r="D76" s="74"/>
      <c r="E76" s="85"/>
      <c r="F76" s="74"/>
      <c r="G76" s="85"/>
      <c r="H76" s="74"/>
      <c r="I76" s="85"/>
      <c r="J76" s="74"/>
      <c r="K76" s="86"/>
      <c r="L76" s="74"/>
    </row>
    <row r="77" spans="2:12" ht="12.75" customHeight="1">
      <c r="B77" s="8">
        <v>41</v>
      </c>
      <c r="C77" s="42" t="s">
        <v>77</v>
      </c>
      <c r="D77" s="74"/>
      <c r="E77" s="85"/>
      <c r="F77" s="74"/>
      <c r="G77" s="85"/>
      <c r="H77" s="74"/>
      <c r="I77" s="85"/>
      <c r="J77" s="74"/>
      <c r="K77" s="86"/>
      <c r="L77" s="74"/>
    </row>
    <row r="78" spans="2:12" ht="24" customHeight="1">
      <c r="B78" s="87">
        <v>41.005</v>
      </c>
      <c r="C78" s="42" t="s">
        <v>86</v>
      </c>
      <c r="D78" s="86">
        <v>0</v>
      </c>
      <c r="E78" s="86">
        <v>0</v>
      </c>
      <c r="F78" s="85">
        <v>8000</v>
      </c>
      <c r="G78" s="86">
        <v>0</v>
      </c>
      <c r="H78" s="85">
        <v>7999</v>
      </c>
      <c r="I78" s="85">
        <v>8000</v>
      </c>
      <c r="J78" s="85"/>
      <c r="K78" s="85">
        <v>8000</v>
      </c>
      <c r="L78" s="74">
        <f>K78</f>
        <v>8000</v>
      </c>
    </row>
    <row r="79" spans="1:12" ht="12.75" customHeight="1">
      <c r="A79" s="7" t="s">
        <v>11</v>
      </c>
      <c r="B79" s="8">
        <v>41</v>
      </c>
      <c r="C79" s="42" t="s">
        <v>77</v>
      </c>
      <c r="D79" s="88">
        <f aca="true" t="shared" si="10" ref="D79:L79">D78</f>
        <v>0</v>
      </c>
      <c r="E79" s="88">
        <f t="shared" si="10"/>
        <v>0</v>
      </c>
      <c r="F79" s="89">
        <f t="shared" si="10"/>
        <v>8000</v>
      </c>
      <c r="G79" s="88">
        <f t="shared" si="10"/>
        <v>0</v>
      </c>
      <c r="H79" s="89">
        <f t="shared" si="10"/>
        <v>7999</v>
      </c>
      <c r="I79" s="89">
        <f t="shared" si="10"/>
        <v>8000</v>
      </c>
      <c r="J79" s="88">
        <f t="shared" si="10"/>
        <v>0</v>
      </c>
      <c r="K79" s="89">
        <f t="shared" si="10"/>
        <v>8000</v>
      </c>
      <c r="L79" s="89">
        <f t="shared" si="10"/>
        <v>8000</v>
      </c>
    </row>
    <row r="80" spans="3:12" ht="12.75" customHeight="1">
      <c r="C80" s="42"/>
      <c r="D80" s="74"/>
      <c r="E80" s="85"/>
      <c r="F80" s="74"/>
      <c r="G80" s="85"/>
      <c r="H80" s="74"/>
      <c r="I80" s="85"/>
      <c r="J80" s="74"/>
      <c r="K80" s="86"/>
      <c r="L80" s="74"/>
    </row>
    <row r="81" spans="2:12" ht="12.75" customHeight="1">
      <c r="B81" s="8">
        <v>60</v>
      </c>
      <c r="C81" s="42" t="s">
        <v>39</v>
      </c>
      <c r="D81" s="74"/>
      <c r="E81" s="85"/>
      <c r="F81" s="74"/>
      <c r="G81" s="85"/>
      <c r="H81" s="74"/>
      <c r="I81" s="85"/>
      <c r="J81" s="74"/>
      <c r="K81" s="86"/>
      <c r="L81" s="74"/>
    </row>
    <row r="82" spans="1:12" ht="12.75" customHeight="1">
      <c r="A82" s="53"/>
      <c r="B82" s="107" t="s">
        <v>14</v>
      </c>
      <c r="C82" s="108" t="s">
        <v>15</v>
      </c>
      <c r="D82" s="82">
        <v>2044</v>
      </c>
      <c r="E82" s="70">
        <v>0</v>
      </c>
      <c r="F82" s="82">
        <v>2500</v>
      </c>
      <c r="G82" s="70">
        <v>0</v>
      </c>
      <c r="H82" s="82">
        <v>2500</v>
      </c>
      <c r="I82" s="70">
        <v>0</v>
      </c>
      <c r="J82" s="82">
        <v>2500</v>
      </c>
      <c r="K82" s="70">
        <v>0</v>
      </c>
      <c r="L82" s="69">
        <f>SUM(J82:K82)</f>
        <v>2500</v>
      </c>
    </row>
    <row r="83" spans="2:12" ht="12.75" customHeight="1">
      <c r="B83" s="81" t="s">
        <v>16</v>
      </c>
      <c r="C83" s="42" t="s">
        <v>17</v>
      </c>
      <c r="D83" s="80">
        <v>201</v>
      </c>
      <c r="E83" s="60">
        <v>0</v>
      </c>
      <c r="F83" s="80">
        <v>200</v>
      </c>
      <c r="G83" s="60">
        <v>0</v>
      </c>
      <c r="H83" s="80">
        <v>200</v>
      </c>
      <c r="I83" s="60">
        <v>0</v>
      </c>
      <c r="J83" s="48">
        <v>25</v>
      </c>
      <c r="K83" s="60">
        <v>0</v>
      </c>
      <c r="L83" s="48">
        <f>SUM(J83:K83)</f>
        <v>25</v>
      </c>
    </row>
    <row r="84" spans="2:12" ht="12.75" customHeight="1">
      <c r="B84" s="81" t="s">
        <v>18</v>
      </c>
      <c r="C84" s="42" t="s">
        <v>19</v>
      </c>
      <c r="D84" s="80">
        <v>447</v>
      </c>
      <c r="E84" s="60">
        <v>0</v>
      </c>
      <c r="F84" s="80">
        <v>600</v>
      </c>
      <c r="G84" s="60">
        <v>0</v>
      </c>
      <c r="H84" s="80">
        <v>600</v>
      </c>
      <c r="I84" s="60">
        <v>0</v>
      </c>
      <c r="J84" s="48">
        <v>25</v>
      </c>
      <c r="K84" s="60">
        <v>0</v>
      </c>
      <c r="L84" s="48">
        <f>SUM(J84:K84)</f>
        <v>25</v>
      </c>
    </row>
    <row r="85" spans="1:12" ht="29.25" customHeight="1">
      <c r="A85" s="3"/>
      <c r="B85" s="90">
        <v>60.0081</v>
      </c>
      <c r="C85" s="57" t="s">
        <v>68</v>
      </c>
      <c r="D85" s="47">
        <v>600</v>
      </c>
      <c r="E85" s="46">
        <v>0</v>
      </c>
      <c r="F85" s="73">
        <v>600</v>
      </c>
      <c r="G85" s="46">
        <v>0</v>
      </c>
      <c r="H85" s="73">
        <v>600</v>
      </c>
      <c r="I85" s="46">
        <v>0</v>
      </c>
      <c r="J85" s="73"/>
      <c r="K85" s="46">
        <v>0</v>
      </c>
      <c r="L85" s="46">
        <f>J85</f>
        <v>0</v>
      </c>
    </row>
    <row r="86" spans="1:12" ht="12.75">
      <c r="A86" s="3" t="s">
        <v>11</v>
      </c>
      <c r="B86" s="4">
        <v>60</v>
      </c>
      <c r="C86" s="57" t="s">
        <v>39</v>
      </c>
      <c r="D86" s="49">
        <f aca="true" t="shared" si="11" ref="D86:L86">SUM(D82:D85)</f>
        <v>3292</v>
      </c>
      <c r="E86" s="50">
        <f t="shared" si="11"/>
        <v>0</v>
      </c>
      <c r="F86" s="49">
        <f t="shared" si="11"/>
        <v>3900</v>
      </c>
      <c r="G86" s="50">
        <f>SUM(G82:G85)</f>
        <v>0</v>
      </c>
      <c r="H86" s="49">
        <f>SUM(H82:H85)</f>
        <v>3900</v>
      </c>
      <c r="I86" s="50">
        <f t="shared" si="11"/>
        <v>0</v>
      </c>
      <c r="J86" s="49">
        <f t="shared" si="11"/>
        <v>2550</v>
      </c>
      <c r="K86" s="50">
        <f t="shared" si="11"/>
        <v>0</v>
      </c>
      <c r="L86" s="49">
        <f t="shared" si="11"/>
        <v>2550</v>
      </c>
    </row>
    <row r="87" spans="1:12" ht="12.75" customHeight="1">
      <c r="A87" s="3"/>
      <c r="B87" s="4"/>
      <c r="C87" s="57"/>
      <c r="D87" s="73"/>
      <c r="E87" s="47"/>
      <c r="F87" s="73"/>
      <c r="G87" s="47"/>
      <c r="H87" s="73"/>
      <c r="I87" s="47"/>
      <c r="J87" s="73"/>
      <c r="K87" s="46"/>
      <c r="L87" s="73"/>
    </row>
    <row r="88" spans="1:12" ht="12.75" customHeight="1">
      <c r="A88" s="3"/>
      <c r="B88" s="4">
        <v>61</v>
      </c>
      <c r="C88" s="57" t="s">
        <v>40</v>
      </c>
      <c r="D88" s="74"/>
      <c r="E88" s="85"/>
      <c r="F88" s="74"/>
      <c r="G88" s="85"/>
      <c r="H88" s="74"/>
      <c r="I88" s="85"/>
      <c r="J88" s="74"/>
      <c r="K88" s="86"/>
      <c r="L88" s="74"/>
    </row>
    <row r="89" spans="2:12" ht="12.75" customHeight="1">
      <c r="B89" s="81" t="s">
        <v>20</v>
      </c>
      <c r="C89" s="42" t="s">
        <v>15</v>
      </c>
      <c r="D89" s="80">
        <v>9100</v>
      </c>
      <c r="E89" s="60">
        <v>0</v>
      </c>
      <c r="F89" s="80">
        <v>3300</v>
      </c>
      <c r="G89" s="60">
        <v>0</v>
      </c>
      <c r="H89" s="80">
        <v>3300</v>
      </c>
      <c r="I89" s="60">
        <v>0</v>
      </c>
      <c r="J89" s="80">
        <v>3300</v>
      </c>
      <c r="K89" s="60">
        <v>0</v>
      </c>
      <c r="L89" s="48">
        <f>SUM(J89:K89)</f>
        <v>3300</v>
      </c>
    </row>
    <row r="90" spans="2:12" ht="12.75" customHeight="1">
      <c r="B90" s="81" t="s">
        <v>21</v>
      </c>
      <c r="C90" s="42" t="s">
        <v>17</v>
      </c>
      <c r="D90" s="80">
        <v>310</v>
      </c>
      <c r="E90" s="60">
        <v>0</v>
      </c>
      <c r="F90" s="80">
        <v>300</v>
      </c>
      <c r="G90" s="60">
        <v>0</v>
      </c>
      <c r="H90" s="80">
        <v>300</v>
      </c>
      <c r="I90" s="60">
        <v>0</v>
      </c>
      <c r="J90" s="48">
        <v>25</v>
      </c>
      <c r="K90" s="60">
        <v>0</v>
      </c>
      <c r="L90" s="48">
        <f>SUM(J90:K90)</f>
        <v>25</v>
      </c>
    </row>
    <row r="91" spans="1:12" ht="12.75" customHeight="1">
      <c r="A91" s="3"/>
      <c r="B91" s="44" t="s">
        <v>22</v>
      </c>
      <c r="C91" s="57" t="s">
        <v>19</v>
      </c>
      <c r="D91" s="73">
        <v>990</v>
      </c>
      <c r="E91" s="46">
        <v>0</v>
      </c>
      <c r="F91" s="73">
        <v>1000</v>
      </c>
      <c r="G91" s="46">
        <v>0</v>
      </c>
      <c r="H91" s="73">
        <v>1000</v>
      </c>
      <c r="I91" s="46">
        <v>0</v>
      </c>
      <c r="J91" s="47">
        <v>25</v>
      </c>
      <c r="K91" s="46">
        <v>0</v>
      </c>
      <c r="L91" s="47">
        <f>SUM(J91:K91)</f>
        <v>25</v>
      </c>
    </row>
    <row r="92" spans="1:12" ht="12.75" customHeight="1">
      <c r="A92" s="3" t="s">
        <v>11</v>
      </c>
      <c r="B92" s="4">
        <v>61</v>
      </c>
      <c r="C92" s="57" t="s">
        <v>40</v>
      </c>
      <c r="D92" s="49">
        <f aca="true" t="shared" si="12" ref="D92:L92">SUM(D89:D91)</f>
        <v>10400</v>
      </c>
      <c r="E92" s="50">
        <f t="shared" si="12"/>
        <v>0</v>
      </c>
      <c r="F92" s="49">
        <f t="shared" si="12"/>
        <v>4600</v>
      </c>
      <c r="G92" s="50">
        <f>SUM(G89:G91)</f>
        <v>0</v>
      </c>
      <c r="H92" s="49">
        <f>SUM(H89:H91)</f>
        <v>4600</v>
      </c>
      <c r="I92" s="50">
        <f t="shared" si="12"/>
        <v>0</v>
      </c>
      <c r="J92" s="49">
        <f t="shared" si="12"/>
        <v>3350</v>
      </c>
      <c r="K92" s="50">
        <f t="shared" si="12"/>
        <v>0</v>
      </c>
      <c r="L92" s="49">
        <f t="shared" si="12"/>
        <v>3350</v>
      </c>
    </row>
    <row r="93" spans="1:12" ht="12.75" customHeight="1">
      <c r="A93" s="3"/>
      <c r="B93" s="4"/>
      <c r="C93" s="57"/>
      <c r="D93" s="73"/>
      <c r="E93" s="47"/>
      <c r="F93" s="73"/>
      <c r="G93" s="47"/>
      <c r="H93" s="73"/>
      <c r="I93" s="47"/>
      <c r="J93" s="73"/>
      <c r="K93" s="46"/>
      <c r="L93" s="73"/>
    </row>
    <row r="94" spans="1:12" ht="12.75" customHeight="1">
      <c r="A94" s="3"/>
      <c r="B94" s="4">
        <v>62</v>
      </c>
      <c r="C94" s="57" t="s">
        <v>41</v>
      </c>
      <c r="D94" s="76"/>
      <c r="E94" s="91"/>
      <c r="F94" s="76"/>
      <c r="G94" s="91"/>
      <c r="H94" s="76"/>
      <c r="I94" s="91"/>
      <c r="J94" s="76"/>
      <c r="K94" s="92"/>
      <c r="L94" s="76"/>
    </row>
    <row r="95" spans="1:12" ht="12.75" customHeight="1">
      <c r="A95" s="3"/>
      <c r="B95" s="44" t="s">
        <v>42</v>
      </c>
      <c r="C95" s="57" t="s">
        <v>15</v>
      </c>
      <c r="D95" s="47">
        <v>343</v>
      </c>
      <c r="E95" s="46">
        <v>0</v>
      </c>
      <c r="F95" s="73">
        <v>520</v>
      </c>
      <c r="G95" s="46">
        <v>0</v>
      </c>
      <c r="H95" s="73">
        <v>520</v>
      </c>
      <c r="I95" s="46">
        <v>0</v>
      </c>
      <c r="J95" s="47">
        <v>520</v>
      </c>
      <c r="K95" s="46">
        <v>0</v>
      </c>
      <c r="L95" s="47">
        <f>SUM(J95:K95)</f>
        <v>520</v>
      </c>
    </row>
    <row r="96" spans="1:12" ht="12.75" customHeight="1">
      <c r="A96" s="3"/>
      <c r="B96" s="44" t="s">
        <v>43</v>
      </c>
      <c r="C96" s="57" t="s">
        <v>17</v>
      </c>
      <c r="D96" s="47">
        <v>100</v>
      </c>
      <c r="E96" s="46">
        <v>0</v>
      </c>
      <c r="F96" s="73">
        <v>100</v>
      </c>
      <c r="G96" s="46">
        <v>0</v>
      </c>
      <c r="H96" s="73">
        <v>100</v>
      </c>
      <c r="I96" s="46">
        <v>0</v>
      </c>
      <c r="J96" s="47">
        <v>25</v>
      </c>
      <c r="K96" s="46">
        <v>0</v>
      </c>
      <c r="L96" s="47">
        <f>SUM(J96:K96)</f>
        <v>25</v>
      </c>
    </row>
    <row r="97" spans="1:12" ht="12.75" customHeight="1">
      <c r="A97" s="3"/>
      <c r="B97" s="44" t="s">
        <v>44</v>
      </c>
      <c r="C97" s="57" t="s">
        <v>19</v>
      </c>
      <c r="D97" s="69">
        <v>202</v>
      </c>
      <c r="E97" s="70">
        <v>0</v>
      </c>
      <c r="F97" s="82">
        <v>200</v>
      </c>
      <c r="G97" s="70">
        <v>0</v>
      </c>
      <c r="H97" s="82">
        <v>200</v>
      </c>
      <c r="I97" s="70">
        <v>0</v>
      </c>
      <c r="J97" s="69">
        <v>25</v>
      </c>
      <c r="K97" s="70">
        <v>0</v>
      </c>
      <c r="L97" s="69">
        <f>SUM(J97:K97)</f>
        <v>25</v>
      </c>
    </row>
    <row r="98" spans="1:12" ht="12.75" customHeight="1">
      <c r="A98" s="3" t="s">
        <v>11</v>
      </c>
      <c r="B98" s="4">
        <v>62</v>
      </c>
      <c r="C98" s="57" t="s">
        <v>41</v>
      </c>
      <c r="D98" s="49">
        <f aca="true" t="shared" si="13" ref="D98:L98">SUM(D95:D97)</f>
        <v>645</v>
      </c>
      <c r="E98" s="50">
        <f t="shared" si="13"/>
        <v>0</v>
      </c>
      <c r="F98" s="49">
        <f t="shared" si="13"/>
        <v>820</v>
      </c>
      <c r="G98" s="50">
        <f>SUM(G95:G97)</f>
        <v>0</v>
      </c>
      <c r="H98" s="49">
        <f>SUM(H95:H97)</f>
        <v>820</v>
      </c>
      <c r="I98" s="50">
        <f t="shared" si="13"/>
        <v>0</v>
      </c>
      <c r="J98" s="49">
        <f t="shared" si="13"/>
        <v>570</v>
      </c>
      <c r="K98" s="50">
        <f t="shared" si="13"/>
        <v>0</v>
      </c>
      <c r="L98" s="49">
        <f t="shared" si="13"/>
        <v>570</v>
      </c>
    </row>
    <row r="99" spans="1:12" ht="12.75" customHeight="1">
      <c r="A99" s="3"/>
      <c r="B99" s="4"/>
      <c r="C99" s="57"/>
      <c r="D99" s="73"/>
      <c r="E99" s="47"/>
      <c r="F99" s="73"/>
      <c r="G99" s="47"/>
      <c r="H99" s="73"/>
      <c r="I99" s="47"/>
      <c r="J99" s="73"/>
      <c r="K99" s="46"/>
      <c r="L99" s="73"/>
    </row>
    <row r="100" spans="1:12" ht="12.75" customHeight="1">
      <c r="A100" s="3"/>
      <c r="B100" s="4">
        <v>63</v>
      </c>
      <c r="C100" s="57" t="s">
        <v>45</v>
      </c>
      <c r="D100" s="73"/>
      <c r="E100" s="47"/>
      <c r="F100" s="73"/>
      <c r="G100" s="47"/>
      <c r="H100" s="73"/>
      <c r="I100" s="47"/>
      <c r="J100" s="73"/>
      <c r="K100" s="46"/>
      <c r="L100" s="73"/>
    </row>
    <row r="101" spans="1:12" ht="12.75" customHeight="1">
      <c r="A101" s="3"/>
      <c r="B101" s="44" t="s">
        <v>46</v>
      </c>
      <c r="C101" s="57" t="s">
        <v>15</v>
      </c>
      <c r="D101" s="73">
        <v>2328</v>
      </c>
      <c r="E101" s="46">
        <v>0</v>
      </c>
      <c r="F101" s="73">
        <v>3000</v>
      </c>
      <c r="G101" s="46">
        <v>0</v>
      </c>
      <c r="H101" s="73">
        <v>3000</v>
      </c>
      <c r="I101" s="46">
        <v>0</v>
      </c>
      <c r="J101" s="73">
        <v>3000</v>
      </c>
      <c r="K101" s="46">
        <v>0</v>
      </c>
      <c r="L101" s="47">
        <f>SUM(J101:K101)</f>
        <v>3000</v>
      </c>
    </row>
    <row r="102" spans="1:12" ht="12.75" customHeight="1">
      <c r="A102" s="3"/>
      <c r="B102" s="44" t="s">
        <v>47</v>
      </c>
      <c r="C102" s="57" t="s">
        <v>17</v>
      </c>
      <c r="D102" s="48">
        <v>360</v>
      </c>
      <c r="E102" s="60">
        <v>0</v>
      </c>
      <c r="F102" s="73">
        <v>362</v>
      </c>
      <c r="G102" s="60">
        <v>0</v>
      </c>
      <c r="H102" s="73">
        <v>362</v>
      </c>
      <c r="I102" s="60">
        <v>0</v>
      </c>
      <c r="J102" s="47">
        <v>25</v>
      </c>
      <c r="K102" s="60">
        <v>0</v>
      </c>
      <c r="L102" s="47">
        <f>SUM(J102:K102)</f>
        <v>25</v>
      </c>
    </row>
    <row r="103" spans="1:12" ht="12.75" customHeight="1">
      <c r="A103" s="3"/>
      <c r="B103" s="44" t="s">
        <v>48</v>
      </c>
      <c r="C103" s="57" t="s">
        <v>19</v>
      </c>
      <c r="D103" s="48">
        <v>815</v>
      </c>
      <c r="E103" s="60">
        <v>0</v>
      </c>
      <c r="F103" s="73">
        <v>1100</v>
      </c>
      <c r="G103" s="60">
        <v>0</v>
      </c>
      <c r="H103" s="73">
        <v>1100</v>
      </c>
      <c r="I103" s="60">
        <v>0</v>
      </c>
      <c r="J103" s="47">
        <v>25</v>
      </c>
      <c r="K103" s="60">
        <v>0</v>
      </c>
      <c r="L103" s="47">
        <f>SUM(J103:K103)</f>
        <v>25</v>
      </c>
    </row>
    <row r="104" spans="1:12" ht="12.75" customHeight="1">
      <c r="A104" s="3" t="s">
        <v>11</v>
      </c>
      <c r="B104" s="4">
        <v>63</v>
      </c>
      <c r="C104" s="57" t="s">
        <v>45</v>
      </c>
      <c r="D104" s="49">
        <f aca="true" t="shared" si="14" ref="D104:L104">SUM(D101:D103)</f>
        <v>3503</v>
      </c>
      <c r="E104" s="50">
        <f t="shared" si="14"/>
        <v>0</v>
      </c>
      <c r="F104" s="49">
        <f t="shared" si="14"/>
        <v>4462</v>
      </c>
      <c r="G104" s="50">
        <f t="shared" si="14"/>
        <v>0</v>
      </c>
      <c r="H104" s="49">
        <f t="shared" si="14"/>
        <v>4462</v>
      </c>
      <c r="I104" s="50">
        <f t="shared" si="14"/>
        <v>0</v>
      </c>
      <c r="J104" s="49">
        <f t="shared" si="14"/>
        <v>3050</v>
      </c>
      <c r="K104" s="50">
        <f t="shared" si="14"/>
        <v>0</v>
      </c>
      <c r="L104" s="49">
        <f t="shared" si="14"/>
        <v>3050</v>
      </c>
    </row>
    <row r="105" spans="1:12" ht="12.75" customHeight="1">
      <c r="A105" s="3" t="s">
        <v>11</v>
      </c>
      <c r="B105" s="84">
        <v>2.8</v>
      </c>
      <c r="C105" s="62" t="s">
        <v>38</v>
      </c>
      <c r="D105" s="69">
        <f aca="true" t="shared" si="15" ref="D105:L105">D104+D98+D92+D86+D79</f>
        <v>17840</v>
      </c>
      <c r="E105" s="70">
        <f t="shared" si="15"/>
        <v>0</v>
      </c>
      <c r="F105" s="69">
        <f t="shared" si="15"/>
        <v>21782</v>
      </c>
      <c r="G105" s="70">
        <f t="shared" si="15"/>
        <v>0</v>
      </c>
      <c r="H105" s="69">
        <f t="shared" si="15"/>
        <v>21781</v>
      </c>
      <c r="I105" s="69">
        <f t="shared" si="15"/>
        <v>8000</v>
      </c>
      <c r="J105" s="69">
        <f t="shared" si="15"/>
        <v>9520</v>
      </c>
      <c r="K105" s="69">
        <f t="shared" si="15"/>
        <v>8000</v>
      </c>
      <c r="L105" s="69">
        <f t="shared" si="15"/>
        <v>17520</v>
      </c>
    </row>
    <row r="106" spans="1:12" ht="12.75" customHeight="1">
      <c r="A106" s="3" t="s">
        <v>11</v>
      </c>
      <c r="B106" s="75">
        <v>2</v>
      </c>
      <c r="C106" s="57" t="s">
        <v>49</v>
      </c>
      <c r="D106" s="80">
        <f aca="true" t="shared" si="16" ref="D106:L106">D105+D69+D63+D74</f>
        <v>33863</v>
      </c>
      <c r="E106" s="80">
        <f t="shared" si="16"/>
        <v>13464</v>
      </c>
      <c r="F106" s="80">
        <f t="shared" si="16"/>
        <v>42820</v>
      </c>
      <c r="G106" s="80">
        <f t="shared" si="16"/>
        <v>8086</v>
      </c>
      <c r="H106" s="80">
        <f t="shared" si="16"/>
        <v>42819</v>
      </c>
      <c r="I106" s="80">
        <f t="shared" si="16"/>
        <v>16086</v>
      </c>
      <c r="J106" s="48">
        <f t="shared" si="16"/>
        <v>27791</v>
      </c>
      <c r="K106" s="80">
        <f t="shared" si="16"/>
        <v>14962</v>
      </c>
      <c r="L106" s="80">
        <f t="shared" si="16"/>
        <v>42753</v>
      </c>
    </row>
    <row r="107" spans="1:12" ht="12.75" customHeight="1">
      <c r="A107" s="7" t="s">
        <v>11</v>
      </c>
      <c r="B107" s="40">
        <v>3454</v>
      </c>
      <c r="C107" s="37" t="s">
        <v>78</v>
      </c>
      <c r="D107" s="72">
        <f aca="true" t="shared" si="17" ref="D107:L107">D106</f>
        <v>33863</v>
      </c>
      <c r="E107" s="72">
        <f t="shared" si="17"/>
        <v>13464</v>
      </c>
      <c r="F107" s="72">
        <f t="shared" si="17"/>
        <v>42820</v>
      </c>
      <c r="G107" s="72">
        <f>G106</f>
        <v>8086</v>
      </c>
      <c r="H107" s="72">
        <f>H106</f>
        <v>42819</v>
      </c>
      <c r="I107" s="72">
        <f t="shared" si="17"/>
        <v>16086</v>
      </c>
      <c r="J107" s="49">
        <f t="shared" si="17"/>
        <v>27791</v>
      </c>
      <c r="K107" s="72">
        <f t="shared" si="17"/>
        <v>14962</v>
      </c>
      <c r="L107" s="72">
        <f t="shared" si="17"/>
        <v>42753</v>
      </c>
    </row>
    <row r="108" spans="1:12" ht="12.75" customHeight="1">
      <c r="A108" s="93" t="s">
        <v>11</v>
      </c>
      <c r="B108" s="94"/>
      <c r="C108" s="95" t="s">
        <v>12</v>
      </c>
      <c r="D108" s="72" t="e">
        <f aca="true" t="shared" si="18" ref="D108:L108">D107+D51+D25</f>
        <v>#REF!</v>
      </c>
      <c r="E108" s="72" t="e">
        <f t="shared" si="18"/>
        <v>#REF!</v>
      </c>
      <c r="F108" s="72" t="e">
        <f t="shared" si="18"/>
        <v>#REF!</v>
      </c>
      <c r="G108" s="72" t="e">
        <f t="shared" si="18"/>
        <v>#REF!</v>
      </c>
      <c r="H108" s="72" t="e">
        <f t="shared" si="18"/>
        <v>#REF!</v>
      </c>
      <c r="I108" s="72" t="e">
        <f t="shared" si="18"/>
        <v>#REF!</v>
      </c>
      <c r="J108" s="49" t="e">
        <f t="shared" si="18"/>
        <v>#REF!</v>
      </c>
      <c r="K108" s="72" t="e">
        <f t="shared" si="18"/>
        <v>#REF!</v>
      </c>
      <c r="L108" s="72" t="e">
        <f t="shared" si="18"/>
        <v>#REF!</v>
      </c>
    </row>
    <row r="109" spans="1:12" ht="12.75" customHeight="1">
      <c r="A109" s="3"/>
      <c r="B109" s="4"/>
      <c r="C109" s="62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 ht="12.75" customHeight="1">
      <c r="A110" s="3"/>
      <c r="B110" s="4"/>
      <c r="C110" s="62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3:12" ht="12.75" customHeight="1">
      <c r="C111" s="37" t="s">
        <v>50</v>
      </c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1:12" ht="25.5">
      <c r="A112" s="7" t="s">
        <v>13</v>
      </c>
      <c r="B112" s="40">
        <v>4575</v>
      </c>
      <c r="C112" s="37" t="s">
        <v>3</v>
      </c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1:12" ht="12.75" customHeight="1">
      <c r="A113" s="53"/>
      <c r="B113" s="110">
        <v>6</v>
      </c>
      <c r="C113" s="108" t="s">
        <v>67</v>
      </c>
      <c r="D113" s="82"/>
      <c r="E113" s="82"/>
      <c r="F113" s="82"/>
      <c r="G113" s="82"/>
      <c r="H113" s="82"/>
      <c r="I113" s="82"/>
      <c r="J113" s="82"/>
      <c r="K113" s="82"/>
      <c r="L113" s="82"/>
    </row>
    <row r="114" spans="1:12" ht="25.5">
      <c r="A114" s="3"/>
      <c r="B114" s="96">
        <v>6.101</v>
      </c>
      <c r="C114" s="62" t="s">
        <v>71</v>
      </c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1:12" ht="12.75" customHeight="1">
      <c r="A115" s="3"/>
      <c r="B115" s="78" t="s">
        <v>24</v>
      </c>
      <c r="C115" s="97" t="s">
        <v>51</v>
      </c>
      <c r="D115" s="73">
        <v>117875</v>
      </c>
      <c r="E115" s="46">
        <v>0</v>
      </c>
      <c r="F115" s="73">
        <v>190000</v>
      </c>
      <c r="G115" s="46">
        <v>0</v>
      </c>
      <c r="H115" s="73">
        <v>227050</v>
      </c>
      <c r="I115" s="46">
        <v>0</v>
      </c>
      <c r="J115" s="47">
        <v>190000</v>
      </c>
      <c r="K115" s="46">
        <v>0</v>
      </c>
      <c r="L115" s="47">
        <f>SUM(J115:K115)</f>
        <v>190000</v>
      </c>
    </row>
    <row r="116" spans="1:12" ht="25.5">
      <c r="A116" s="3" t="s">
        <v>11</v>
      </c>
      <c r="B116" s="96">
        <v>6.101</v>
      </c>
      <c r="C116" s="98" t="s">
        <v>71</v>
      </c>
      <c r="D116" s="49">
        <f aca="true" t="shared" si="19" ref="D116:L117">D115</f>
        <v>117875</v>
      </c>
      <c r="E116" s="50">
        <f t="shared" si="19"/>
        <v>0</v>
      </c>
      <c r="F116" s="49">
        <f t="shared" si="19"/>
        <v>190000</v>
      </c>
      <c r="G116" s="50">
        <f t="shared" si="19"/>
        <v>0</v>
      </c>
      <c r="H116" s="49">
        <f t="shared" si="19"/>
        <v>227050</v>
      </c>
      <c r="I116" s="50">
        <f t="shared" si="19"/>
        <v>0</v>
      </c>
      <c r="J116" s="49">
        <f t="shared" si="19"/>
        <v>190000</v>
      </c>
      <c r="K116" s="50">
        <f t="shared" si="19"/>
        <v>0</v>
      </c>
      <c r="L116" s="49">
        <f t="shared" si="19"/>
        <v>190000</v>
      </c>
    </row>
    <row r="117" spans="1:12" s="99" customFormat="1" ht="12.75">
      <c r="A117" s="7" t="s">
        <v>11</v>
      </c>
      <c r="B117" s="41">
        <v>6</v>
      </c>
      <c r="C117" s="42" t="s">
        <v>67</v>
      </c>
      <c r="D117" s="49">
        <f>D116</f>
        <v>117875</v>
      </c>
      <c r="E117" s="50">
        <f t="shared" si="19"/>
        <v>0</v>
      </c>
      <c r="F117" s="49">
        <f t="shared" si="19"/>
        <v>190000</v>
      </c>
      <c r="G117" s="50">
        <f t="shared" si="19"/>
        <v>0</v>
      </c>
      <c r="H117" s="49">
        <f t="shared" si="19"/>
        <v>227050</v>
      </c>
      <c r="I117" s="50">
        <f t="shared" si="19"/>
        <v>0</v>
      </c>
      <c r="J117" s="49">
        <f t="shared" si="19"/>
        <v>190000</v>
      </c>
      <c r="K117" s="50">
        <f t="shared" si="19"/>
        <v>0</v>
      </c>
      <c r="L117" s="49">
        <f t="shared" si="19"/>
        <v>190000</v>
      </c>
    </row>
    <row r="118" spans="1:12" s="99" customFormat="1" ht="25.5">
      <c r="A118" s="53" t="s">
        <v>11</v>
      </c>
      <c r="B118" s="54">
        <v>4575</v>
      </c>
      <c r="C118" s="55" t="s">
        <v>84</v>
      </c>
      <c r="D118" s="49">
        <f aca="true" t="shared" si="20" ref="D118:L119">D117</f>
        <v>117875</v>
      </c>
      <c r="E118" s="50">
        <f t="shared" si="20"/>
        <v>0</v>
      </c>
      <c r="F118" s="49">
        <f t="shared" si="20"/>
        <v>190000</v>
      </c>
      <c r="G118" s="50">
        <f t="shared" si="20"/>
        <v>0</v>
      </c>
      <c r="H118" s="49">
        <f t="shared" si="20"/>
        <v>227050</v>
      </c>
      <c r="I118" s="50">
        <f t="shared" si="20"/>
        <v>0</v>
      </c>
      <c r="J118" s="49">
        <f t="shared" si="20"/>
        <v>190000</v>
      </c>
      <c r="K118" s="50">
        <f t="shared" si="20"/>
        <v>0</v>
      </c>
      <c r="L118" s="49">
        <f t="shared" si="20"/>
        <v>190000</v>
      </c>
    </row>
    <row r="119" spans="1:12" ht="12.75">
      <c r="A119" s="93" t="s">
        <v>11</v>
      </c>
      <c r="B119" s="94"/>
      <c r="C119" s="95" t="s">
        <v>50</v>
      </c>
      <c r="D119" s="49">
        <f t="shared" si="20"/>
        <v>117875</v>
      </c>
      <c r="E119" s="50">
        <f t="shared" si="20"/>
        <v>0</v>
      </c>
      <c r="F119" s="49">
        <f t="shared" si="20"/>
        <v>190000</v>
      </c>
      <c r="G119" s="50">
        <f t="shared" si="20"/>
        <v>0</v>
      </c>
      <c r="H119" s="49">
        <f t="shared" si="20"/>
        <v>227050</v>
      </c>
      <c r="I119" s="50">
        <f t="shared" si="20"/>
        <v>0</v>
      </c>
      <c r="J119" s="49">
        <f t="shared" si="20"/>
        <v>190000</v>
      </c>
      <c r="K119" s="50">
        <f t="shared" si="20"/>
        <v>0</v>
      </c>
      <c r="L119" s="49">
        <f t="shared" si="20"/>
        <v>190000</v>
      </c>
    </row>
    <row r="120" spans="1:12" ht="12.75">
      <c r="A120" s="93" t="s">
        <v>11</v>
      </c>
      <c r="B120" s="94"/>
      <c r="C120" s="95" t="s">
        <v>4</v>
      </c>
      <c r="D120" s="72" t="e">
        <f aca="true" t="shared" si="21" ref="D120:L120">D108+D119</f>
        <v>#REF!</v>
      </c>
      <c r="E120" s="72" t="e">
        <f t="shared" si="21"/>
        <v>#REF!</v>
      </c>
      <c r="F120" s="72" t="e">
        <f t="shared" si="21"/>
        <v>#REF!</v>
      </c>
      <c r="G120" s="72" t="e">
        <f t="shared" si="21"/>
        <v>#REF!</v>
      </c>
      <c r="H120" s="72" t="e">
        <f t="shared" si="21"/>
        <v>#REF!</v>
      </c>
      <c r="I120" s="72" t="e">
        <f t="shared" si="21"/>
        <v>#REF!</v>
      </c>
      <c r="J120" s="49" t="e">
        <f t="shared" si="21"/>
        <v>#REF!</v>
      </c>
      <c r="K120" s="72" t="e">
        <f t="shared" si="21"/>
        <v>#REF!</v>
      </c>
      <c r="L120" s="72" t="e">
        <f t="shared" si="21"/>
        <v>#REF!</v>
      </c>
    </row>
    <row r="121" spans="1:12" ht="17.25" customHeight="1">
      <c r="A121" s="3"/>
      <c r="B121" s="4"/>
      <c r="C121" s="106" t="s">
        <v>106</v>
      </c>
      <c r="D121" s="73"/>
      <c r="E121" s="100"/>
      <c r="F121" s="73"/>
      <c r="G121" s="73"/>
      <c r="H121" s="73"/>
      <c r="I121" s="73"/>
      <c r="J121" s="73"/>
      <c r="K121" s="73"/>
      <c r="L121" s="73"/>
    </row>
    <row r="122" spans="1:12" ht="12.75">
      <c r="A122" s="7" t="s">
        <v>13</v>
      </c>
      <c r="B122" s="40">
        <v>3451</v>
      </c>
      <c r="C122" s="37" t="s">
        <v>2</v>
      </c>
      <c r="D122" s="101"/>
      <c r="E122" s="73"/>
      <c r="F122" s="101"/>
      <c r="G122" s="101"/>
      <c r="H122" s="101"/>
      <c r="I122" s="101"/>
      <c r="J122" s="101"/>
      <c r="K122" s="101"/>
      <c r="L122" s="101"/>
    </row>
    <row r="123" spans="2:12" ht="12.75">
      <c r="B123" s="43">
        <v>0.911</v>
      </c>
      <c r="C123" s="102" t="s">
        <v>85</v>
      </c>
      <c r="D123" s="101">
        <v>12</v>
      </c>
      <c r="E123" s="47">
        <v>5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</row>
    <row r="124" spans="1:12" ht="6.75" customHeight="1">
      <c r="A124" s="53"/>
      <c r="B124" s="103"/>
      <c r="C124" s="104"/>
      <c r="D124" s="105"/>
      <c r="E124" s="82"/>
      <c r="F124" s="105"/>
      <c r="G124" s="105"/>
      <c r="H124" s="111"/>
      <c r="I124" s="111"/>
      <c r="J124" s="105"/>
      <c r="K124" s="105"/>
      <c r="L124" s="105"/>
    </row>
    <row r="125" spans="6:12" ht="12.75">
      <c r="F125" s="14"/>
      <c r="G125" s="14"/>
      <c r="K125" s="14"/>
      <c r="L125" s="14"/>
    </row>
    <row r="126" spans="6:12" ht="12.75">
      <c r="F126" s="14"/>
      <c r="G126" s="14"/>
      <c r="K126" s="14"/>
      <c r="L126" s="14"/>
    </row>
    <row r="127" spans="6:12" ht="12.75">
      <c r="F127" s="14"/>
      <c r="G127" s="14"/>
      <c r="K127" s="14"/>
      <c r="L127" s="14"/>
    </row>
    <row r="128" spans="6:12" ht="12.75">
      <c r="F128" s="14"/>
      <c r="G128" s="14"/>
      <c r="K128" s="14"/>
      <c r="L128" s="14"/>
    </row>
    <row r="129" spans="6:12" ht="12.75">
      <c r="F129" s="14"/>
      <c r="G129" s="14"/>
      <c r="K129" s="14"/>
      <c r="L129" s="14"/>
    </row>
    <row r="130" spans="6:12" ht="12.75">
      <c r="F130" s="14"/>
      <c r="G130" s="14"/>
      <c r="K130" s="14"/>
      <c r="L130" s="14"/>
    </row>
    <row r="131" spans="6:12" ht="12.75">
      <c r="F131" s="14"/>
      <c r="G131" s="14"/>
      <c r="K131" s="14"/>
      <c r="L131" s="14"/>
    </row>
    <row r="132" spans="6:12" ht="12.75">
      <c r="F132" s="14"/>
      <c r="G132" s="14"/>
      <c r="K132" s="14"/>
      <c r="L132" s="14"/>
    </row>
    <row r="133" spans="6:12" ht="12.75">
      <c r="F133" s="14"/>
      <c r="G133" s="14"/>
      <c r="K133" s="14"/>
      <c r="L133" s="14"/>
    </row>
    <row r="134" spans="6:12" ht="12.75">
      <c r="F134" s="14"/>
      <c r="G134" s="14"/>
      <c r="K134" s="14"/>
      <c r="L134" s="14"/>
    </row>
    <row r="135" spans="6:12" ht="12.75">
      <c r="F135" s="14"/>
      <c r="G135" s="14"/>
      <c r="K135" s="14"/>
      <c r="L135" s="14"/>
    </row>
    <row r="136" spans="6:12" ht="12.75">
      <c r="F136" s="14"/>
      <c r="G136" s="14"/>
      <c r="K136" s="14"/>
      <c r="L136" s="14"/>
    </row>
    <row r="137" spans="6:12" ht="12.75">
      <c r="F137" s="14"/>
      <c r="G137" s="14"/>
      <c r="K137" s="14"/>
      <c r="L137" s="14"/>
    </row>
    <row r="138" spans="6:12" ht="12.75">
      <c r="F138" s="14"/>
      <c r="G138" s="14"/>
      <c r="K138" s="14"/>
      <c r="L138" s="14"/>
    </row>
    <row r="139" spans="6:12" ht="12.75">
      <c r="F139" s="14"/>
      <c r="G139" s="14"/>
      <c r="K139" s="14"/>
      <c r="L139" s="14"/>
    </row>
    <row r="140" spans="6:12" ht="12.75">
      <c r="F140" s="14"/>
      <c r="G140" s="14"/>
      <c r="K140" s="14"/>
      <c r="L140" s="14"/>
    </row>
    <row r="141" spans="6:12" ht="12.75">
      <c r="F141" s="14"/>
      <c r="G141" s="14"/>
      <c r="K141" s="14"/>
      <c r="L141" s="14"/>
    </row>
  </sheetData>
  <sheetProtection/>
  <autoFilter ref="A17:L141"/>
  <mergeCells count="11">
    <mergeCell ref="H14:I14"/>
    <mergeCell ref="A9:L9"/>
    <mergeCell ref="A1:L1"/>
    <mergeCell ref="A2:K2"/>
    <mergeCell ref="J14:L14"/>
    <mergeCell ref="D14:E14"/>
    <mergeCell ref="F14:G14"/>
    <mergeCell ref="H15:I15"/>
    <mergeCell ref="J15:L15"/>
    <mergeCell ref="D15:E15"/>
    <mergeCell ref="F15:G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" useFirstPageNumber="1" horizontalDpi="600" verticalDpi="600" orientation="landscape" paperSize="9" scale="98" r:id="rId3"/>
  <headerFooter alignWithMargins="0">
    <oddHeader xml:space="preserve">&amp;C   </oddHeader>
    <oddFooter>&amp;C&amp;"Times New Roman,Bold"   Vol-III     -    &amp;P</oddFooter>
  </headerFooter>
  <rowBreaks count="3" manualBreakCount="3">
    <brk id="32" max="11" man="1"/>
    <brk id="56" max="11" man="1"/>
    <brk id="8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2011-03-22T05:57:34Z</cp:lastPrinted>
  <dcterms:created xsi:type="dcterms:W3CDTF">2004-06-02T16:23:06Z</dcterms:created>
  <dcterms:modified xsi:type="dcterms:W3CDTF">2011-04-01T04:12:30Z</dcterms:modified>
  <cp:category/>
  <cp:version/>
  <cp:contentType/>
  <cp:contentStatus/>
</cp:coreProperties>
</file>