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5" yWindow="65326" windowWidth="8130" windowHeight="7320" activeTab="0"/>
  </bookViews>
  <sheets>
    <sheet name="dem3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'dem33'!$A$17:$L$247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 localSheetId="0">'dem33'!$D$128:$L$128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'dem33'!$K$245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'dem33'!$A$1:$L$247</definedName>
    <definedName name="_xlnm.Print_Titles" localSheetId="0">'dem33'!$14:$17</definedName>
    <definedName name="pw" localSheetId="0">'dem33'!$D$42:$L$42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'dem33'!#REF!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'dem33'!#REF!</definedName>
    <definedName name="swc">#REF!</definedName>
    <definedName name="tax">#REF!</definedName>
    <definedName name="udhd">#REF!</definedName>
    <definedName name="urbancap">#REF!</definedName>
    <definedName name="Voted" localSheetId="0">'dem33'!$E$12:$G$12</definedName>
    <definedName name="Voted">#REF!</definedName>
    <definedName name="water" localSheetId="0">'dem33'!$D$103:$L$103</definedName>
    <definedName name="water">#REF!</definedName>
    <definedName name="watercap" localSheetId="0">'dem33'!$D$243:$L$243</definedName>
    <definedName name="watercap">#REF!</definedName>
    <definedName name="welfarecap">#REF!</definedName>
    <definedName name="Z_239EE218_578E_4317_BEED_14D5D7089E27_.wvu.Cols" localSheetId="0" hidden="1">'dem33'!#REF!</definedName>
    <definedName name="Z_239EE218_578E_4317_BEED_14D5D7089E27_.wvu.FilterData" localSheetId="0" hidden="1">'dem33'!$A$1:$L$243</definedName>
    <definedName name="Z_239EE218_578E_4317_BEED_14D5D7089E27_.wvu.PrintArea" localSheetId="0" hidden="1">'dem33'!$B$1:$L$245</definedName>
    <definedName name="Z_239EE218_578E_4317_BEED_14D5D7089E27_.wvu.PrintTitles" localSheetId="0" hidden="1">'dem33'!$14:$17</definedName>
    <definedName name="Z_302A3EA3_AE96_11D5_A646_0050BA3D7AFD_.wvu.Cols" localSheetId="0" hidden="1">'dem33'!#REF!</definedName>
    <definedName name="Z_302A3EA3_AE96_11D5_A646_0050BA3D7AFD_.wvu.FilterData" localSheetId="0" hidden="1">'dem33'!$A$1:$L$243</definedName>
    <definedName name="Z_302A3EA3_AE96_11D5_A646_0050BA3D7AFD_.wvu.PrintArea" localSheetId="0" hidden="1">'dem33'!$B$1:$L$245</definedName>
    <definedName name="Z_302A3EA3_AE96_11D5_A646_0050BA3D7AFD_.wvu.PrintTitles" localSheetId="0" hidden="1">'dem33'!$14:$17</definedName>
    <definedName name="Z_36DBA021_0ECB_11D4_8064_004005726899_.wvu.Cols" localSheetId="0" hidden="1">'dem33'!#REF!</definedName>
    <definedName name="Z_36DBA021_0ECB_11D4_8064_004005726899_.wvu.FilterData" localSheetId="0" hidden="1">'dem33'!$C$19:$C$220</definedName>
    <definedName name="Z_36DBA021_0ECB_11D4_8064_004005726899_.wvu.PrintArea" localSheetId="0" hidden="1">'dem33'!$A$1:$L$220</definedName>
    <definedName name="Z_36DBA021_0ECB_11D4_8064_004005726899_.wvu.PrintTitles" localSheetId="0" hidden="1">'dem33'!$14:$17</definedName>
    <definedName name="Z_93EBE921_AE91_11D5_8685_004005726899_.wvu.Cols" localSheetId="0" hidden="1">'dem33'!#REF!</definedName>
    <definedName name="Z_93EBE921_AE91_11D5_8685_004005726899_.wvu.FilterData" localSheetId="0" hidden="1">'dem33'!$C$19:$C$220</definedName>
    <definedName name="Z_93EBE921_AE91_11D5_8685_004005726899_.wvu.PrintArea" localSheetId="0" hidden="1">'dem33'!$A$1:$L$220</definedName>
    <definedName name="Z_93EBE921_AE91_11D5_8685_004005726899_.wvu.PrintTitles" localSheetId="0" hidden="1">'dem33'!$14:$17</definedName>
    <definedName name="Z_94DA79C1_0FDE_11D5_9579_000021DAEEA2_.wvu.Cols" localSheetId="0" hidden="1">'dem33'!#REF!</definedName>
    <definedName name="Z_94DA79C1_0FDE_11D5_9579_000021DAEEA2_.wvu.FilterData" localSheetId="0" hidden="1">'dem33'!$C$19:$C$220</definedName>
    <definedName name="Z_94DA79C1_0FDE_11D5_9579_000021DAEEA2_.wvu.PrintArea" localSheetId="0" hidden="1">'dem33'!$A$1:$L$220</definedName>
    <definedName name="Z_94DA79C1_0FDE_11D5_9579_000021DAEEA2_.wvu.PrintTitles" localSheetId="0" hidden="1">'dem33'!$14:$17</definedName>
    <definedName name="Z_B4CB097F_161F_11D5_8064_004005726899_.wvu.FilterData" localSheetId="0" hidden="1">'dem33'!$C$19:$C$220</definedName>
    <definedName name="Z_B4CB0981_161F_11D5_8064_004005726899_.wvu.FilterData" localSheetId="0" hidden="1">'dem33'!$C$19:$C$220</definedName>
    <definedName name="Z_B4CB099B_161F_11D5_8064_004005726899_.wvu.FilterData" localSheetId="0" hidden="1">'dem33'!$C$19:$C$220</definedName>
    <definedName name="Z_C868F8C3_16D7_11D5_A68D_81D6213F5331_.wvu.Cols" localSheetId="0" hidden="1">'dem33'!#REF!</definedName>
    <definedName name="Z_C868F8C3_16D7_11D5_A68D_81D6213F5331_.wvu.FilterData" localSheetId="0" hidden="1">'dem33'!$C$19:$C$220</definedName>
    <definedName name="Z_C868F8C3_16D7_11D5_A68D_81D6213F5331_.wvu.PrintArea" localSheetId="0" hidden="1">'dem33'!$A$1:$L$220</definedName>
    <definedName name="Z_C868F8C3_16D7_11D5_A68D_81D6213F5331_.wvu.PrintTitles" localSheetId="0" hidden="1">'dem33'!$14:$17</definedName>
    <definedName name="Z_E5DF37BD_125C_11D5_8DC4_D0F5D88B3549_.wvu.Cols" localSheetId="0" hidden="1">'dem33'!#REF!</definedName>
    <definedName name="Z_E5DF37BD_125C_11D5_8DC4_D0F5D88B3549_.wvu.FilterData" localSheetId="0" hidden="1">'dem33'!$C$19:$C$220</definedName>
    <definedName name="Z_E5DF37BD_125C_11D5_8DC4_D0F5D88B3549_.wvu.PrintArea" localSheetId="0" hidden="1">'dem33'!$A$1:$L$220</definedName>
    <definedName name="Z_E5DF37BD_125C_11D5_8DC4_D0F5D88B3549_.wvu.PrintTitles" localSheetId="0" hidden="1">'dem33'!$14:$17</definedName>
    <definedName name="Z_F8ADACC1_164E_11D6_B603_000021DAEEA2_.wvu.Cols" localSheetId="0" hidden="1">'dem33'!#REF!</definedName>
    <definedName name="Z_F8ADACC1_164E_11D6_B603_000021DAEEA2_.wvu.FilterData" localSheetId="0" hidden="1">'dem33'!$C$19:$C$220</definedName>
    <definedName name="Z_F8ADACC1_164E_11D6_B603_000021DAEEA2_.wvu.PrintArea" localSheetId="0" hidden="1">'dem33'!$A$1:$L$220</definedName>
    <definedName name="Z_F8ADACC1_164E_11D6_B603_000021DAEEA2_.wvu.PrintTitles" localSheetId="0" hidden="1">'dem33'!$14:$17</definedName>
  </definedNames>
  <calcPr fullCalcOnLoad="1"/>
</workbook>
</file>

<file path=xl/comments1.xml><?xml version="1.0" encoding="utf-8"?>
<comments xmlns="http://schemas.openxmlformats.org/spreadsheetml/2006/main">
  <authors>
    <author>S.D.Pradhan</author>
    <author>binod</author>
  </authors>
  <commentList>
    <comment ref="I30" authorId="0">
      <text>
        <r>
          <rPr>
            <b/>
            <sz val="8"/>
            <rFont val="Tahoma"/>
            <family val="0"/>
          </rPr>
          <t>S.D.Pradhan:</t>
        </r>
        <r>
          <rPr>
            <sz val="8"/>
            <rFont val="Tahoma"/>
            <family val="0"/>
          </rPr>
          <t xml:space="preserve">
one time 1.00 crores</t>
        </r>
      </text>
    </comment>
    <comment ref="G30" authorId="0">
      <text>
        <r>
          <rPr>
            <b/>
            <sz val="8"/>
            <rFont val="Tahoma"/>
            <family val="0"/>
          </rPr>
          <t>S.D.Pradhan:</t>
        </r>
        <r>
          <rPr>
            <sz val="8"/>
            <rFont val="Tahoma"/>
            <family val="0"/>
          </rPr>
          <t xml:space="preserve">
one time 1.00 crores</t>
        </r>
      </text>
    </comment>
    <comment ref="K2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74 M/R Employees</t>
        </r>
      </text>
    </comment>
    <comment ref="K4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70 nos regular employee</t>
        </r>
      </text>
    </comment>
    <comment ref="K5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nos.M/R Homeguard</t>
        </r>
      </text>
    </comment>
    <comment ref="K6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nos. regular employee</t>
        </r>
      </text>
    </comment>
    <comment ref="K7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268 nos M/R worker</t>
        </r>
      </text>
    </comment>
    <comment ref="K8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63 nos M/R worker</t>
        </r>
      </text>
    </comment>
    <comment ref="K11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40 nos. M/R worker</t>
        </r>
      </text>
    </comment>
    <comment ref="K9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90 nos. M/R worker</t>
        </r>
      </text>
    </comment>
    <comment ref="J6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 nos. employee including 3 vacant post</t>
        </r>
      </text>
    </comment>
    <comment ref="J4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29 nos. employee</t>
        </r>
      </text>
    </comment>
    <comment ref="J22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16 nos employee</t>
        </r>
      </text>
    </comment>
    <comment ref="J7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nos. employee</t>
        </r>
      </text>
    </comment>
    <comment ref="J8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10 nos. employee</t>
        </r>
      </text>
    </comment>
    <comment ref="J9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23 nos. employee</t>
        </r>
      </text>
    </comment>
    <comment ref="J7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49 nos. (34+15) employee (7661+3314)</t>
        </r>
      </text>
    </comment>
  </commentList>
</comments>
</file>

<file path=xl/sharedStrings.xml><?xml version="1.0" encoding="utf-8"?>
<sst xmlns="http://schemas.openxmlformats.org/spreadsheetml/2006/main" count="369" uniqueCount="226">
  <si>
    <t>WATER SECURITY AND PUBLIC HEALTH ENGINEERING</t>
  </si>
  <si>
    <t>Public Works</t>
  </si>
  <si>
    <t>Water Supply &amp; Sanitation</t>
  </si>
  <si>
    <t>Housing</t>
  </si>
  <si>
    <t>Capital Outlay on Water Supply &amp; Sanitation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</si>
  <si>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</si>
  <si>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</si>
  <si>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</si>
  <si>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</si>
  <si>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</si>
  <si>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</si>
  <si>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</si>
  <si>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</si>
  <si>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</si>
  <si>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</si>
  <si>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Office Building</t>
  </si>
  <si>
    <t>Maintenance and Repairs</t>
  </si>
  <si>
    <t>P.H.E Department</t>
  </si>
  <si>
    <t>East District</t>
  </si>
  <si>
    <t>34.45.71</t>
  </si>
  <si>
    <t>West District</t>
  </si>
  <si>
    <t>34.46.71</t>
  </si>
  <si>
    <t>North District</t>
  </si>
  <si>
    <t>34.47.71</t>
  </si>
  <si>
    <t>South District</t>
  </si>
  <si>
    <t>34.48.71</t>
  </si>
  <si>
    <t>Head Office Establishment</t>
  </si>
  <si>
    <t>34.44.01</t>
  </si>
  <si>
    <t>34.44.02</t>
  </si>
  <si>
    <t>34.44.11</t>
  </si>
  <si>
    <t>Travel Expenses</t>
  </si>
  <si>
    <t>34.44.13</t>
  </si>
  <si>
    <t>Office Expenses</t>
  </si>
  <si>
    <t>34.44.26</t>
  </si>
  <si>
    <t>Advertisement and Publicity</t>
  </si>
  <si>
    <t>34.44.51</t>
  </si>
  <si>
    <t>Motor Vehicles</t>
  </si>
  <si>
    <t>Geyzing Sub-Division</t>
  </si>
  <si>
    <t>34.53.01</t>
  </si>
  <si>
    <t>34.53.11</t>
  </si>
  <si>
    <t>34.53.13</t>
  </si>
  <si>
    <t>Namchi Sub-Division</t>
  </si>
  <si>
    <t>34.56.01</t>
  </si>
  <si>
    <t>34.56.11</t>
  </si>
  <si>
    <t>34.56.13</t>
  </si>
  <si>
    <t>Direction and Administration</t>
  </si>
  <si>
    <t>Urban Water Supply Programmes</t>
  </si>
  <si>
    <t>60.45.72</t>
  </si>
  <si>
    <t>Maintenance of Water Supply Schemes</t>
  </si>
  <si>
    <t>60.46.72</t>
  </si>
  <si>
    <t>60.47.72</t>
  </si>
  <si>
    <t>60.48.72</t>
  </si>
  <si>
    <t>60.48.74</t>
  </si>
  <si>
    <t>60.00.73</t>
  </si>
  <si>
    <t>Water Supply</t>
  </si>
  <si>
    <t>CAPITAL SECTION</t>
  </si>
  <si>
    <t>Urban Water Supply</t>
  </si>
  <si>
    <t>60.00.71</t>
  </si>
  <si>
    <t>Rural Water Supply</t>
  </si>
  <si>
    <t>Sewerage and Sanitation</t>
  </si>
  <si>
    <t>Sewerage Services</t>
  </si>
  <si>
    <t>Gangtok Water Supply (State Plan)</t>
  </si>
  <si>
    <t>61.00.71</t>
  </si>
  <si>
    <t>63.00.71</t>
  </si>
  <si>
    <t>64.00.71</t>
  </si>
  <si>
    <t>Other Water Supply Scheme</t>
  </si>
  <si>
    <t>66.00.71</t>
  </si>
  <si>
    <t>61.00.74</t>
  </si>
  <si>
    <t>Gangtok Water Supply Schemes ( East)</t>
  </si>
  <si>
    <t>Namchi Water Supply Schemes (South)</t>
  </si>
  <si>
    <t>Pakyong Water Supply Schemes (East)</t>
  </si>
  <si>
    <t>Construction of Kaluk- Rinchengpong Water Supply Schemes ( West)</t>
  </si>
  <si>
    <t>70.00.72</t>
  </si>
  <si>
    <t>Gyalshing Water Supply Schemes (West)</t>
  </si>
  <si>
    <t>70.00.74</t>
  </si>
  <si>
    <t>61.00.75</t>
  </si>
  <si>
    <t>65.00.72</t>
  </si>
  <si>
    <t>60.00.76</t>
  </si>
  <si>
    <t>60.00.77</t>
  </si>
  <si>
    <t>Strengthening of Distribution System of Pakyong Water Supply Scheme in East Sikkim (NEC)</t>
  </si>
  <si>
    <t>70.00.77</t>
  </si>
  <si>
    <t>70.00.76</t>
  </si>
  <si>
    <t>Extention of Gangtok Sewarage Scheme Phase IV (State Share of NRCD)</t>
  </si>
  <si>
    <t>Pakyong Water Supply Scheme</t>
  </si>
  <si>
    <t>Maintenance of Sanitary Installation in Government building under East District</t>
  </si>
  <si>
    <t>91</t>
  </si>
  <si>
    <t>92</t>
  </si>
  <si>
    <t>93</t>
  </si>
  <si>
    <t>94</t>
  </si>
  <si>
    <t>WorkCharged Establishment</t>
  </si>
  <si>
    <t>Wages</t>
  </si>
  <si>
    <t>60.91.02</t>
  </si>
  <si>
    <t>Other Maintenance Expenditure</t>
  </si>
  <si>
    <t>Supplies and Materials</t>
  </si>
  <si>
    <t>61.91.21</t>
  </si>
  <si>
    <t>61.92.21</t>
  </si>
  <si>
    <t>61.93.21</t>
  </si>
  <si>
    <t>61.94.21</t>
  </si>
  <si>
    <t>General Pool Accomodation</t>
  </si>
  <si>
    <t>Maintenance of Sanitary Installation in Govt. Quarters under East District</t>
  </si>
  <si>
    <t>Maintenance of Sanitary Installation in Govt. Quarters under West District</t>
  </si>
  <si>
    <t>Maintenance of Sanitary Installation in Govt. Quarters under North District</t>
  </si>
  <si>
    <t>Maintenance of Sanitary Installation in Govt. Quarters under South District</t>
  </si>
  <si>
    <t>60.85.02</t>
  </si>
  <si>
    <t>61.85.21</t>
  </si>
  <si>
    <t>61.86.21</t>
  </si>
  <si>
    <t>61.87.21</t>
  </si>
  <si>
    <t>61.88.21</t>
  </si>
  <si>
    <t>70.00.80</t>
  </si>
  <si>
    <t>70.00.81</t>
  </si>
  <si>
    <t>Ranipool Water Supply Scheme (NEC)</t>
  </si>
  <si>
    <t>70.00.83</t>
  </si>
  <si>
    <t>II. Details of the estimates and the heads under which this grant will be accounted for:</t>
  </si>
  <si>
    <t>Revenue</t>
  </si>
  <si>
    <t>Capital</t>
  </si>
  <si>
    <t>Augmentation of Rongli Water Supply Scheme (State Plan)</t>
  </si>
  <si>
    <t>Rongli Water Supply Schemes (East)</t>
  </si>
  <si>
    <t>Namchi Water Supply Scheme (State Plan)</t>
  </si>
  <si>
    <t>Gangtok Water Supply Schemes (East)</t>
  </si>
  <si>
    <t>Augmentation of Greater Rongpu Water Supply Scheme (NLCPR)</t>
  </si>
  <si>
    <t>Augmentation of Rhenock Water Supply Scheme (NLCPR)</t>
  </si>
  <si>
    <t>Augmentation of Gyalshing Water Supply Scheme (NLCPR)</t>
  </si>
  <si>
    <t>Construction of Drainage and Sewerage System in Gangtok (State Plan)</t>
  </si>
  <si>
    <t>Drainage and Sewerage System in South District</t>
  </si>
  <si>
    <t>Drainage and Sewerage System in South        District</t>
  </si>
  <si>
    <t>70.00.86</t>
  </si>
  <si>
    <t>State Share of NABARD Schemes</t>
  </si>
  <si>
    <t>70.00.87</t>
  </si>
  <si>
    <t>34.48.72</t>
  </si>
  <si>
    <t>60.45.76</t>
  </si>
  <si>
    <t>Renovation and Modernisation of Other Bazar Water Supply Schemes</t>
  </si>
  <si>
    <t>60.45.77</t>
  </si>
  <si>
    <t>Water Supply Schemes in  East District</t>
  </si>
  <si>
    <t>60.46.75</t>
  </si>
  <si>
    <t>60.46.76</t>
  </si>
  <si>
    <t>Water Supply Schemes in  West District</t>
  </si>
  <si>
    <t>60.47.75</t>
  </si>
  <si>
    <t>60.48.75</t>
  </si>
  <si>
    <t>Water Supply Schemes in South District</t>
  </si>
  <si>
    <t>62.00.83</t>
  </si>
  <si>
    <t>62.00.84</t>
  </si>
  <si>
    <t>62.00.85</t>
  </si>
  <si>
    <t>Sewerage System at Namchi (State Share of UIDSSMT Scheme)</t>
  </si>
  <si>
    <t>Sewerage System at Jorethang (State Share of UIDSSMT Scheme)</t>
  </si>
  <si>
    <t>Sewerage System at Melli (State Share of UIDSSMT Scheme)</t>
  </si>
  <si>
    <t>63.00.83</t>
  </si>
  <si>
    <t>Sewerage System at Rangpo (State Share of UIDSSMT Scheme)</t>
  </si>
  <si>
    <t>61.00.77</t>
  </si>
  <si>
    <t>Maintenance of Sewerage &amp; Drainage 
System</t>
  </si>
  <si>
    <t>Capital Outlay on Water Supply &amp; 
Sanitation</t>
  </si>
  <si>
    <t>State Share of JNNURM /UIDSSMT 
Schemes</t>
  </si>
  <si>
    <t>Drainage and Sewerage System in 
East District</t>
  </si>
  <si>
    <t>Augmentation/Construction of New 
Distribution System at Yangang Bazar 
(ACA)</t>
  </si>
  <si>
    <t>A - General Services (d) Administrative Services</t>
  </si>
  <si>
    <t>B - Capital Accounts of Social Services</t>
  </si>
  <si>
    <t>(c) Water  Supply, Sanitation, Housing &amp; Urban Development</t>
  </si>
  <si>
    <t>Salaries</t>
  </si>
  <si>
    <t>2009-10</t>
  </si>
  <si>
    <t>61.00.78</t>
  </si>
  <si>
    <t>61.00.79</t>
  </si>
  <si>
    <t>61.00.80</t>
  </si>
  <si>
    <t>Upgradation &amp; Modernization of Feeder of Selep Water Treatment Plant for Gangtok (NEC)</t>
  </si>
  <si>
    <t>60.00.83</t>
  </si>
  <si>
    <t>Water Supply Scheme of Namchi Town, Phase II (NEC)</t>
  </si>
  <si>
    <t>61.00.73</t>
  </si>
  <si>
    <t>34.48.73</t>
  </si>
  <si>
    <t>61.00.81</t>
  </si>
  <si>
    <t>DEMAND NO. 33</t>
  </si>
  <si>
    <t>(c) Water Supply, Sanitation, Housing &amp; Urban Development</t>
  </si>
  <si>
    <t>B - Social Services</t>
  </si>
  <si>
    <t>Kaluk- Rinchengpong Water Supply Scheme (NEC)</t>
  </si>
  <si>
    <t>Jorethang Water Supply Scheme</t>
  </si>
  <si>
    <t>Gyalshing  Water Supply Scheme</t>
  </si>
  <si>
    <t>Water Supply in Rural Marketing Centre</t>
  </si>
  <si>
    <t>Yangang Water Supply Scheme</t>
  </si>
  <si>
    <t>70.00.90</t>
  </si>
  <si>
    <t>Water Purification</t>
  </si>
  <si>
    <t>70.00.97</t>
  </si>
  <si>
    <t>Survey and Investigation and Consultancy Charges for Water Supply to Namchi from Bermeilli Source</t>
  </si>
  <si>
    <t>Extension of Sewerage Network below NH 
31 A (5th &amp; 6th Mile) Gangtok (10% Lump-
sum for NE States including Sikkim) 
(90:10 % CSS)</t>
  </si>
  <si>
    <t>Drainage and Sewerage System in 
Gangtok</t>
  </si>
  <si>
    <t>Augmentation of Sang Water Supply scheme (NLCPR)</t>
  </si>
  <si>
    <t>Maintenance of Sanitary Installation in Government Building under West District</t>
  </si>
  <si>
    <t>Maintenance of Sanitary Installation in Government Building under South District</t>
  </si>
  <si>
    <t>Maintenance of Sanitary Installation in Government Building under North District</t>
  </si>
  <si>
    <t>Work Charged Establishment</t>
  </si>
  <si>
    <t>Providing Distribution Reservoir and Distribution Main Trunck Lines for Water Supply to Namchi (NEC)</t>
  </si>
  <si>
    <t>Extension of Gangtok Sewarge System 
Phase III (NEC)</t>
  </si>
  <si>
    <t>2010-11</t>
  </si>
  <si>
    <t>P.H.E. Department</t>
  </si>
  <si>
    <t>60.00.81</t>
  </si>
  <si>
    <t xml:space="preserve">Fencing, Approach Road, Parking Yard and Electrification of Selep Tank (NEC) </t>
  </si>
  <si>
    <t>63.00.72</t>
  </si>
  <si>
    <t>71.00.71</t>
  </si>
  <si>
    <t>Schemes under 10% Lumpsum Provision for NE States including Sikkim (100% CSS)</t>
  </si>
  <si>
    <t>Water Supply Scheme for Chakung in West Sikkim</t>
  </si>
  <si>
    <t>71.00.72</t>
  </si>
  <si>
    <t>Water Supply Scheme for Soreng in West Sikkim</t>
  </si>
  <si>
    <t>71.00.73</t>
  </si>
  <si>
    <t>Water Supply Scheme for Ravangla in West Sikkim</t>
  </si>
  <si>
    <t>70.00.98</t>
  </si>
  <si>
    <t>70.00.71</t>
  </si>
  <si>
    <t>State Share of Central Schemes</t>
  </si>
  <si>
    <t>70.00.99</t>
  </si>
  <si>
    <t>Construction of Water Supply Scheme at Makha Bazar</t>
  </si>
  <si>
    <t xml:space="preserve">Construction of Boundary Fencing &amp; Beautification of Ridge Park at Gangtok 
(90:10 % CSS) </t>
  </si>
  <si>
    <t>Construction of Sewerage System at Ranipool (State Share of NRCD Scheme)</t>
  </si>
  <si>
    <t>Construction of Sewerage System at Singtam (State Share of NRCD Scheme)</t>
  </si>
  <si>
    <t>Schemes Financed by NABARD 
(P.H.E.)</t>
  </si>
  <si>
    <t>Water Supply to Namchi from Bermelly Source (NLCPR)</t>
  </si>
  <si>
    <t>2011-12</t>
  </si>
  <si>
    <t>I. Estimate of the amount required in the year ending 31st March, 2012 to defray the charges in respect of Water Security and Public Health Engineering</t>
  </si>
  <si>
    <t>Water Supply Scheme for Melli Bazaar in South Sikkim (NLCPR)</t>
  </si>
  <si>
    <t>72.00.71</t>
  </si>
  <si>
    <t>73.00.71</t>
  </si>
  <si>
    <t>Water Distribution Network for Singtam Town in East Sikkim (NLCPR)</t>
  </si>
  <si>
    <t>Construction of Pakyong Water Supply Scheme (NLCPR)</t>
  </si>
  <si>
    <t>72.00.72</t>
  </si>
  <si>
    <t>Upgradation of Namchi Water Supply Scheme ( State Specific Grant under 13th Finance Commission</t>
  </si>
  <si>
    <t>Water Supply Scheme for West District</t>
  </si>
  <si>
    <t>Water Supply Scheme for South District</t>
  </si>
  <si>
    <t>Water Supply Scheme for East District</t>
  </si>
  <si>
    <t>74.00.71</t>
  </si>
  <si>
    <t>Overhauling of Changay Source for  Water Supply Schemes at  Rabdentse and Gyalshing
( State Specific Grant under 13th Finance Commission )</t>
  </si>
  <si>
    <t>(In Thousands of Rupees)</t>
  </si>
  <si>
    <t>Provision under NEC,NLCPR and Centrally Sponsored Schemes consist of Central Share only.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</si>
</sst>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  <numFmt numFmtId="226" formatCode="[$-409]dddd\,\ mmmm\ dd\,\ yyyy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57" applyFont="1" applyFill="1" applyBorder="1" applyAlignment="1">
      <alignment horizontal="left" vertical="top" wrapText="1"/>
      <protection/>
    </xf>
    <xf numFmtId="0" fontId="6" fillId="0" borderId="0" xfId="57" applyFont="1" applyFill="1" applyBorder="1" applyAlignment="1">
      <alignment horizontal="right" vertical="top" wrapText="1"/>
      <protection/>
    </xf>
    <xf numFmtId="0" fontId="24" fillId="0" borderId="0" xfId="57" applyFont="1" applyFill="1" applyBorder="1" applyAlignment="1" applyProtection="1">
      <alignment horizontal="center"/>
      <protection/>
    </xf>
    <xf numFmtId="0" fontId="24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Font="1" applyFill="1">
      <alignment/>
      <protection/>
    </xf>
    <xf numFmtId="0" fontId="6" fillId="0" borderId="0" xfId="57" applyFont="1" applyFill="1" applyAlignment="1">
      <alignment horizontal="left" vertical="top" wrapText="1"/>
      <protection/>
    </xf>
    <xf numFmtId="0" fontId="6" fillId="0" borderId="0" xfId="57" applyFont="1" applyFill="1" applyAlignment="1">
      <alignment horizontal="right" vertical="top"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24" fillId="0" borderId="0" xfId="63" applyNumberFormat="1" applyFont="1" applyFill="1" applyAlignment="1">
      <alignment horizontal="center"/>
      <protection/>
    </xf>
    <xf numFmtId="0" fontId="6" fillId="0" borderId="0" xfId="63" applyFont="1" applyFill="1" applyAlignment="1" applyProtection="1">
      <alignment horizontal="left"/>
      <protection/>
    </xf>
    <xf numFmtId="0" fontId="6" fillId="0" borderId="0" xfId="57" applyFont="1" applyFill="1" applyAlignment="1" applyProtection="1">
      <alignment horizontal="left"/>
      <protection/>
    </xf>
    <xf numFmtId="0" fontId="6" fillId="0" borderId="0" xfId="57" applyNumberFormat="1" applyFont="1" applyFill="1" applyAlignment="1" applyProtection="1">
      <alignment horizontal="left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24" fillId="0" borderId="0" xfId="57" applyNumberFormat="1" applyFont="1" applyFill="1" applyAlignment="1">
      <alignment horizontal="center"/>
      <protection/>
    </xf>
    <xf numFmtId="0" fontId="6" fillId="0" borderId="0" xfId="57" applyNumberFormat="1" applyFont="1" applyFill="1">
      <alignment/>
      <protection/>
    </xf>
    <xf numFmtId="0" fontId="6" fillId="0" borderId="0" xfId="60" applyFont="1" applyFill="1" applyAlignment="1" applyProtection="1">
      <alignment horizontal="left"/>
      <protection/>
    </xf>
    <xf numFmtId="0" fontId="6" fillId="0" borderId="0" xfId="57" applyNumberFormat="1" applyFont="1" applyFill="1" applyAlignment="1">
      <alignment horizontal="center"/>
      <protection/>
    </xf>
    <xf numFmtId="0" fontId="6" fillId="0" borderId="0" xfId="60" applyFont="1" applyFill="1" applyAlignment="1">
      <alignment horizontal="left" vertical="top" wrapText="1"/>
      <protection/>
    </xf>
    <xf numFmtId="0" fontId="24" fillId="0" borderId="0" xfId="57" applyNumberFormat="1" applyFont="1" applyFill="1">
      <alignment/>
      <protection/>
    </xf>
    <xf numFmtId="0" fontId="24" fillId="0" borderId="0" xfId="58" applyNumberFormat="1" applyFont="1" applyFill="1" applyBorder="1" applyAlignment="1" applyProtection="1">
      <alignment horizontal="center"/>
      <protection/>
    </xf>
    <xf numFmtId="0" fontId="24" fillId="0" borderId="0" xfId="57" applyNumberFormat="1" applyFont="1" applyFill="1" applyAlignment="1" applyProtection="1">
      <alignment horizontal="right"/>
      <protection/>
    </xf>
    <xf numFmtId="0" fontId="24" fillId="0" borderId="0" xfId="57" applyNumberFormat="1" applyFont="1" applyFill="1" applyAlignment="1" applyProtection="1">
      <alignment horizontal="center"/>
      <protection/>
    </xf>
    <xf numFmtId="0" fontId="6" fillId="0" borderId="10" xfId="61" applyFont="1" applyFill="1" applyBorder="1">
      <alignment/>
      <protection/>
    </xf>
    <xf numFmtId="0" fontId="6" fillId="0" borderId="10" xfId="61" applyNumberFormat="1" applyFont="1" applyFill="1" applyBorder="1">
      <alignment/>
      <protection/>
    </xf>
    <xf numFmtId="0" fontId="6" fillId="0" borderId="10" xfId="61" applyNumberFormat="1" applyFont="1" applyFill="1" applyBorder="1" applyAlignment="1" applyProtection="1">
      <alignment horizontal="left"/>
      <protection/>
    </xf>
    <xf numFmtId="0" fontId="25" fillId="0" borderId="10" xfId="61" applyNumberFormat="1" applyFont="1" applyFill="1" applyBorder="1" applyAlignment="1" applyProtection="1">
      <alignment horizontal="right"/>
      <protection/>
    </xf>
    <xf numFmtId="0" fontId="25" fillId="0" borderId="10" xfId="61" applyNumberFormat="1" applyFont="1" applyFill="1" applyBorder="1">
      <alignment/>
      <protection/>
    </xf>
    <xf numFmtId="0" fontId="26" fillId="0" borderId="10" xfId="61" applyNumberFormat="1" applyFont="1" applyFill="1" applyBorder="1" applyAlignment="1" applyProtection="1">
      <alignment horizontal="right"/>
      <protection/>
    </xf>
    <xf numFmtId="0" fontId="6" fillId="0" borderId="11" xfId="62" applyFont="1" applyFill="1" applyBorder="1" applyAlignment="1" applyProtection="1">
      <alignment horizontal="left" vertical="top" wrapText="1"/>
      <protection/>
    </xf>
    <xf numFmtId="0" fontId="6" fillId="0" borderId="11" xfId="62" applyFont="1" applyFill="1" applyBorder="1" applyAlignment="1" applyProtection="1">
      <alignment horizontal="right" vertical="top" wrapText="1"/>
      <protection/>
    </xf>
    <xf numFmtId="0" fontId="6" fillId="0" borderId="0" xfId="61" applyFont="1" applyFill="1" applyBorder="1" applyProtection="1">
      <alignment/>
      <protection/>
    </xf>
    <xf numFmtId="0" fontId="6" fillId="0" borderId="0" xfId="62" applyFont="1" applyFill="1" applyProtection="1">
      <alignment/>
      <protection/>
    </xf>
    <xf numFmtId="0" fontId="6" fillId="0" borderId="0" xfId="62" applyFont="1" applyFill="1" applyBorder="1" applyAlignment="1" applyProtection="1">
      <alignment horizontal="left" vertical="top" wrapText="1"/>
      <protection/>
    </xf>
    <xf numFmtId="0" fontId="6" fillId="0" borderId="0" xfId="62" applyFont="1" applyFill="1" applyBorder="1" applyAlignment="1" applyProtection="1">
      <alignment horizontal="right" vertical="top" wrapText="1"/>
      <protection/>
    </xf>
    <xf numFmtId="0" fontId="6" fillId="0" borderId="0" xfId="61" applyFont="1" applyFill="1" applyAlignment="1" applyProtection="1">
      <alignment horizontal="left"/>
      <protection/>
    </xf>
    <xf numFmtId="0" fontId="6" fillId="0" borderId="10" xfId="62" applyFont="1" applyFill="1" applyBorder="1" applyAlignment="1" applyProtection="1">
      <alignment horizontal="left" vertical="top" wrapText="1"/>
      <protection/>
    </xf>
    <xf numFmtId="0" fontId="6" fillId="0" borderId="10" xfId="62" applyFont="1" applyFill="1" applyBorder="1" applyAlignment="1" applyProtection="1">
      <alignment horizontal="right" vertical="top" wrapText="1"/>
      <protection/>
    </xf>
    <xf numFmtId="0" fontId="6" fillId="0" borderId="10" xfId="61" applyFont="1" applyFill="1" applyBorder="1" applyProtection="1">
      <alignment/>
      <protection/>
    </xf>
    <xf numFmtId="0" fontId="6" fillId="0" borderId="10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/>
    </xf>
    <xf numFmtId="0" fontId="6" fillId="0" borderId="0" xfId="59" applyFont="1" applyFill="1" applyAlignment="1">
      <alignment horizontal="left" vertical="top" wrapText="1"/>
      <protection/>
    </xf>
    <xf numFmtId="0" fontId="6" fillId="0" borderId="0" xfId="59" applyFont="1" applyFill="1" applyAlignment="1">
      <alignment horizontal="right" vertical="top" wrapText="1"/>
      <protection/>
    </xf>
    <xf numFmtId="0" fontId="24" fillId="0" borderId="0" xfId="59" applyFont="1" applyFill="1" applyAlignment="1" applyProtection="1">
      <alignment horizontal="left" vertical="top" wrapText="1"/>
      <protection/>
    </xf>
    <xf numFmtId="0" fontId="6" fillId="0" borderId="0" xfId="59" applyNumberFormat="1" applyFont="1" applyFill="1" applyAlignment="1" applyProtection="1">
      <alignment horizontal="right"/>
      <protection/>
    </xf>
    <xf numFmtId="0" fontId="6" fillId="0" borderId="0" xfId="59" applyFont="1" applyFill="1" applyBorder="1" applyAlignment="1">
      <alignment horizontal="left" vertical="top" wrapText="1"/>
      <protection/>
    </xf>
    <xf numFmtId="0" fontId="24" fillId="0" borderId="0" xfId="63" applyFont="1" applyFill="1" applyBorder="1" applyAlignment="1">
      <alignment horizontal="right" vertical="top" wrapText="1"/>
      <protection/>
    </xf>
    <xf numFmtId="0" fontId="24" fillId="0" borderId="0" xfId="63" applyFont="1" applyFill="1" applyBorder="1" applyAlignment="1" applyProtection="1">
      <alignment horizontal="left" vertical="top" wrapText="1"/>
      <protection/>
    </xf>
    <xf numFmtId="0" fontId="6" fillId="0" borderId="0" xfId="63" applyFont="1" applyFill="1" applyBorder="1" applyAlignment="1">
      <alignment horizontal="left" vertical="top" wrapText="1"/>
      <protection/>
    </xf>
    <xf numFmtId="185" fontId="6" fillId="0" borderId="0" xfId="63" applyNumberFormat="1" applyFont="1" applyFill="1" applyBorder="1" applyAlignment="1">
      <alignment horizontal="right" vertical="top" wrapText="1"/>
      <protection/>
    </xf>
    <xf numFmtId="0" fontId="6" fillId="0" borderId="0" xfId="63" applyFont="1" applyFill="1" applyBorder="1" applyAlignment="1" applyProtection="1">
      <alignment horizontal="left" vertical="top" wrapText="1"/>
      <protection/>
    </xf>
    <xf numFmtId="202" fontId="24" fillId="0" borderId="0" xfId="63" applyNumberFormat="1" applyFont="1" applyFill="1" applyBorder="1" applyAlignment="1">
      <alignment horizontal="right" vertical="top" wrapText="1"/>
      <protection/>
    </xf>
    <xf numFmtId="185" fontId="6" fillId="0" borderId="0" xfId="60" applyNumberFormat="1" applyFont="1" applyFill="1" applyBorder="1" applyAlignment="1">
      <alignment horizontal="right" vertical="top"/>
      <protection/>
    </xf>
    <xf numFmtId="49" fontId="6" fillId="0" borderId="0" xfId="63" applyNumberFormat="1" applyFont="1" applyFill="1" applyBorder="1" applyAlignment="1">
      <alignment horizontal="right" vertical="top" wrapText="1"/>
      <protection/>
    </xf>
    <xf numFmtId="43" fontId="6" fillId="0" borderId="0" xfId="42" applyFont="1" applyFill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43" fontId="6" fillId="0" borderId="12" xfId="42" applyFont="1" applyFill="1" applyBorder="1" applyAlignment="1" applyProtection="1">
      <alignment horizontal="right" wrapText="1"/>
      <protection/>
    </xf>
    <xf numFmtId="0" fontId="6" fillId="0" borderId="12" xfId="59" applyNumberFormat="1" applyFont="1" applyFill="1" applyBorder="1" applyAlignment="1" applyProtection="1">
      <alignment horizontal="right"/>
      <protection/>
    </xf>
    <xf numFmtId="0" fontId="6" fillId="0" borderId="0" xfId="59" applyNumberFormat="1" applyFont="1" applyFill="1" applyBorder="1" applyAlignment="1" applyProtection="1">
      <alignment horizontal="right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0" fontId="6" fillId="0" borderId="10" xfId="63" applyFont="1" applyFill="1" applyBorder="1" applyAlignment="1">
      <alignment horizontal="left" vertical="top" wrapText="1"/>
      <protection/>
    </xf>
    <xf numFmtId="185" fontId="6" fillId="0" borderId="10" xfId="60" applyNumberFormat="1" applyFont="1" applyFill="1" applyBorder="1" applyAlignment="1">
      <alignment horizontal="right" vertical="top"/>
      <protection/>
    </xf>
    <xf numFmtId="0" fontId="6" fillId="0" borderId="10" xfId="63" applyFont="1" applyFill="1" applyBorder="1" applyAlignment="1" applyProtection="1">
      <alignment horizontal="left" vertical="top" wrapText="1"/>
      <protection/>
    </xf>
    <xf numFmtId="43" fontId="6" fillId="0" borderId="10" xfId="42" applyFont="1" applyFill="1" applyBorder="1" applyAlignment="1" applyProtection="1">
      <alignment horizontal="right" wrapText="1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6" fillId="0" borderId="12" xfId="63" applyNumberFormat="1" applyFont="1" applyFill="1" applyBorder="1" applyAlignment="1" applyProtection="1">
      <alignment horizontal="right"/>
      <protection/>
    </xf>
    <xf numFmtId="0" fontId="6" fillId="0" borderId="0" xfId="63" applyFont="1" applyFill="1" applyAlignment="1">
      <alignment/>
      <protection/>
    </xf>
    <xf numFmtId="0" fontId="6" fillId="0" borderId="0" xfId="63" applyNumberFormat="1" applyFont="1" applyFill="1" applyBorder="1" applyAlignment="1" applyProtection="1">
      <alignment horizontal="right"/>
      <protection/>
    </xf>
    <xf numFmtId="0" fontId="24" fillId="0" borderId="0" xfId="59" applyFont="1" applyFill="1" applyBorder="1" applyAlignment="1">
      <alignment horizontal="right" vertical="top" wrapText="1"/>
      <protection/>
    </xf>
    <xf numFmtId="0" fontId="24" fillId="0" borderId="0" xfId="59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Alignment="1">
      <alignment horizontal="right"/>
      <protection/>
    </xf>
    <xf numFmtId="185" fontId="6" fillId="0" borderId="0" xfId="59" applyNumberFormat="1" applyFont="1" applyFill="1" applyBorder="1" applyAlignment="1">
      <alignment horizontal="right" vertical="top" wrapText="1"/>
      <protection/>
    </xf>
    <xf numFmtId="0" fontId="6" fillId="0" borderId="0" xfId="59" applyFont="1" applyFill="1" applyBorder="1" applyAlignment="1" applyProtection="1">
      <alignment horizontal="left" vertical="top" wrapText="1"/>
      <protection/>
    </xf>
    <xf numFmtId="192" fontId="6" fillId="0" borderId="0" xfId="59" applyNumberFormat="1" applyFont="1" applyFill="1" applyBorder="1" applyAlignment="1">
      <alignment horizontal="right" vertical="top" wrapText="1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43" fontId="6" fillId="0" borderId="0" xfId="42" applyFont="1" applyFill="1" applyBorder="1" applyAlignment="1">
      <alignment horizontal="right" wrapText="1"/>
    </xf>
    <xf numFmtId="0" fontId="6" fillId="0" borderId="0" xfId="59" applyNumberFormat="1" applyFont="1" applyFill="1" applyBorder="1" applyAlignment="1">
      <alignment horizontal="right"/>
      <protection/>
    </xf>
    <xf numFmtId="0" fontId="6" fillId="0" borderId="12" xfId="59" applyNumberFormat="1" applyFont="1" applyFill="1" applyBorder="1" applyAlignment="1">
      <alignment horizontal="right"/>
      <protection/>
    </xf>
    <xf numFmtId="0" fontId="6" fillId="0" borderId="12" xfId="42" applyNumberFormat="1" applyFont="1" applyFill="1" applyBorder="1" applyAlignment="1">
      <alignment horizontal="right" wrapText="1"/>
    </xf>
    <xf numFmtId="43" fontId="6" fillId="0" borderId="12" xfId="42" applyFont="1" applyFill="1" applyBorder="1" applyAlignment="1">
      <alignment horizontal="right" wrapText="1"/>
    </xf>
    <xf numFmtId="0" fontId="6" fillId="0" borderId="10" xfId="59" applyFont="1" applyFill="1" applyBorder="1" applyAlignment="1">
      <alignment horizontal="left" vertical="top" wrapText="1"/>
      <protection/>
    </xf>
    <xf numFmtId="185" fontId="6" fillId="0" borderId="10" xfId="63" applyNumberFormat="1" applyFont="1" applyFill="1" applyBorder="1" applyAlignment="1">
      <alignment horizontal="right" vertical="top" wrapText="1"/>
      <protection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184" fontId="24" fillId="0" borderId="0" xfId="59" applyNumberFormat="1" applyFont="1" applyFill="1" applyBorder="1" applyAlignment="1">
      <alignment horizontal="right" vertical="top" wrapText="1"/>
      <protection/>
    </xf>
    <xf numFmtId="43" fontId="6" fillId="0" borderId="0" xfId="42" applyFont="1" applyFill="1" applyAlignment="1">
      <alignment horizontal="right" wrapText="1"/>
    </xf>
    <xf numFmtId="0" fontId="6" fillId="0" borderId="0" xfId="42" applyNumberFormat="1" applyFont="1" applyFill="1" applyBorder="1" applyAlignment="1">
      <alignment horizontal="right" wrapText="1"/>
    </xf>
    <xf numFmtId="49" fontId="6" fillId="0" borderId="0" xfId="59" applyNumberFormat="1" applyFont="1" applyFill="1" applyBorder="1" applyAlignment="1">
      <alignment horizontal="right" vertical="top" wrapText="1"/>
      <protection/>
    </xf>
    <xf numFmtId="0" fontId="6" fillId="0" borderId="0" xfId="42" applyNumberFormat="1" applyFont="1" applyFill="1" applyAlignment="1">
      <alignment horizontal="right" wrapText="1"/>
    </xf>
    <xf numFmtId="0" fontId="6" fillId="0" borderId="10" xfId="59" applyFont="1" applyFill="1" applyBorder="1" applyAlignment="1" applyProtection="1">
      <alignment horizontal="left" vertical="top" wrapText="1"/>
      <protection/>
    </xf>
    <xf numFmtId="0" fontId="6" fillId="0" borderId="11" xfId="59" applyNumberFormat="1" applyFont="1" applyFill="1" applyBorder="1" applyAlignment="1" applyProtection="1">
      <alignment horizontal="right"/>
      <protection/>
    </xf>
    <xf numFmtId="185" fontId="6" fillId="0" borderId="0" xfId="63" applyNumberFormat="1" applyFont="1" applyFill="1" applyBorder="1" applyAlignment="1">
      <alignment horizontal="right" vertical="top"/>
      <protection/>
    </xf>
    <xf numFmtId="0" fontId="6" fillId="0" borderId="0" xfId="63" applyFont="1" applyFill="1" applyBorder="1" applyAlignment="1">
      <alignment horizontal="right" vertical="top" wrapText="1"/>
      <protection/>
    </xf>
    <xf numFmtId="0" fontId="6" fillId="0" borderId="12" xfId="59" applyFont="1" applyFill="1" applyBorder="1" applyAlignment="1">
      <alignment horizontal="left" vertical="top" wrapText="1"/>
      <protection/>
    </xf>
    <xf numFmtId="0" fontId="6" fillId="0" borderId="12" xfId="59" applyFont="1" applyFill="1" applyBorder="1" applyAlignment="1">
      <alignment horizontal="right" vertical="top" wrapText="1"/>
      <protection/>
    </xf>
    <xf numFmtId="0" fontId="24" fillId="0" borderId="12" xfId="59" applyFont="1" applyFill="1" applyBorder="1" applyAlignment="1" applyProtection="1">
      <alignment horizontal="left" vertical="top" wrapText="1"/>
      <protection/>
    </xf>
    <xf numFmtId="0" fontId="6" fillId="0" borderId="0" xfId="59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>
      <alignment horizontal="right" vertical="top"/>
      <protection/>
    </xf>
    <xf numFmtId="185" fontId="6" fillId="0" borderId="10" xfId="59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 applyBorder="1" applyAlignment="1">
      <alignment vertical="center" wrapText="1"/>
      <protection/>
    </xf>
    <xf numFmtId="181" fontId="6" fillId="0" borderId="0" xfId="42" applyNumberFormat="1" applyFont="1" applyFill="1" applyBorder="1" applyAlignment="1" applyProtection="1">
      <alignment horizontal="right" wrapText="1"/>
      <protection/>
    </xf>
    <xf numFmtId="0" fontId="6" fillId="0" borderId="0" xfId="59" applyFont="1" applyFill="1" applyBorder="1" applyAlignment="1" applyProtection="1">
      <alignment horizontal="justify" vertical="top" wrapText="1"/>
      <protection/>
    </xf>
    <xf numFmtId="43" fontId="6" fillId="0" borderId="11" xfId="42" applyFont="1" applyFill="1" applyBorder="1" applyAlignment="1" applyProtection="1">
      <alignment horizontal="right" wrapText="1"/>
      <protection/>
    </xf>
    <xf numFmtId="43" fontId="6" fillId="0" borderId="11" xfId="59" applyNumberFormat="1" applyFont="1" applyFill="1" applyBorder="1" applyAlignment="1" applyProtection="1">
      <alignment horizontal="right"/>
      <protection/>
    </xf>
    <xf numFmtId="43" fontId="6" fillId="0" borderId="0" xfId="59" applyNumberFormat="1" applyFont="1" applyFill="1" applyBorder="1" applyAlignment="1" applyProtection="1">
      <alignment horizontal="right"/>
      <protection/>
    </xf>
    <xf numFmtId="0" fontId="6" fillId="0" borderId="0" xfId="59" applyNumberFormat="1" applyFont="1" applyFill="1" applyBorder="1" applyAlignment="1" applyProtection="1">
      <alignment horizontal="right" wrapText="1"/>
      <protection/>
    </xf>
    <xf numFmtId="0" fontId="6" fillId="0" borderId="12" xfId="59" applyNumberFormat="1" applyFont="1" applyFill="1" applyBorder="1" applyAlignment="1" applyProtection="1">
      <alignment horizontal="right" wrapText="1"/>
      <protection/>
    </xf>
    <xf numFmtId="43" fontId="6" fillId="0" borderId="10" xfId="59" applyNumberFormat="1" applyFont="1" applyFill="1" applyBorder="1" applyAlignment="1" applyProtection="1">
      <alignment horizontal="right"/>
      <protection/>
    </xf>
    <xf numFmtId="0" fontId="6" fillId="0" borderId="11" xfId="62" applyFont="1" applyFill="1" applyBorder="1" applyAlignment="1" applyProtection="1">
      <alignment vertical="top"/>
      <protection/>
    </xf>
    <xf numFmtId="0" fontId="6" fillId="0" borderId="10" xfId="57" applyFont="1" applyFill="1" applyBorder="1" applyAlignment="1">
      <alignment horizontal="left" vertical="top" wrapText="1"/>
      <protection/>
    </xf>
    <xf numFmtId="0" fontId="6" fillId="0" borderId="10" xfId="57" applyFont="1" applyFill="1" applyBorder="1" applyAlignment="1">
      <alignment horizontal="right" vertical="top" wrapText="1"/>
      <protection/>
    </xf>
    <xf numFmtId="0" fontId="6" fillId="0" borderId="10" xfId="57" applyFont="1" applyFill="1" applyBorder="1">
      <alignment/>
      <protection/>
    </xf>
    <xf numFmtId="0" fontId="6" fillId="0" borderId="10" xfId="57" applyNumberFormat="1" applyFont="1" applyFill="1" applyBorder="1" applyAlignment="1">
      <alignment horizontal="right"/>
      <protection/>
    </xf>
    <xf numFmtId="202" fontId="24" fillId="0" borderId="10" xfId="63" applyNumberFormat="1" applyFont="1" applyFill="1" applyBorder="1" applyAlignment="1">
      <alignment horizontal="right" vertical="top" wrapText="1"/>
      <protection/>
    </xf>
    <xf numFmtId="0" fontId="24" fillId="0" borderId="10" xfId="59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>
      <alignment horizontal="right"/>
      <protection/>
    </xf>
    <xf numFmtId="0" fontId="6" fillId="0" borderId="10" xfId="59" applyNumberFormat="1" applyFont="1" applyFill="1" applyBorder="1" applyAlignment="1" applyProtection="1">
      <alignment/>
      <protection/>
    </xf>
    <xf numFmtId="192" fontId="6" fillId="0" borderId="10" xfId="59" applyNumberFormat="1" applyFont="1" applyFill="1" applyBorder="1" applyAlignment="1">
      <alignment horizontal="right" vertical="top" wrapText="1"/>
      <protection/>
    </xf>
    <xf numFmtId="0" fontId="6" fillId="0" borderId="10" xfId="63" applyNumberFormat="1" applyFont="1" applyFill="1" applyBorder="1" applyAlignment="1" applyProtection="1">
      <alignment horizontal="right"/>
      <protection/>
    </xf>
    <xf numFmtId="185" fontId="6" fillId="0" borderId="10" xfId="63" applyNumberFormat="1" applyFont="1" applyFill="1" applyBorder="1" applyAlignment="1">
      <alignment horizontal="right" vertical="top"/>
      <protection/>
    </xf>
    <xf numFmtId="0" fontId="6" fillId="0" borderId="10" xfId="59" applyFont="1" applyFill="1" applyBorder="1" applyAlignment="1">
      <alignment horizontal="right" vertical="top" wrapText="1"/>
      <protection/>
    </xf>
    <xf numFmtId="0" fontId="6" fillId="0" borderId="0" xfId="61" applyNumberFormat="1" applyFont="1" applyFill="1" applyBorder="1" applyAlignment="1" applyProtection="1">
      <alignment horizontal="center"/>
      <protection/>
    </xf>
    <xf numFmtId="0" fontId="6" fillId="0" borderId="0" xfId="61" applyNumberFormat="1" applyFont="1" applyFill="1" applyAlignment="1" applyProtection="1">
      <alignment horizontal="center"/>
      <protection/>
    </xf>
    <xf numFmtId="0" fontId="6" fillId="0" borderId="11" xfId="61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 03-04 10-02-03" xfId="59"/>
    <cellStyle name="Normal_budget for 03-04" xfId="60"/>
    <cellStyle name="Normal_BUDGET-2000" xfId="61"/>
    <cellStyle name="Normal_budgetDocNIC02-03" xfId="62"/>
    <cellStyle name="Normal_DEMAND1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47"/>
  <sheetViews>
    <sheetView tabSelected="1" view="pageBreakPreview" zoomScaleNormal="85" zoomScaleSheetLayoutView="100" zoomScalePageLayoutView="0" workbookViewId="0" topLeftCell="C238">
      <selection activeCell="F269" sqref="F269"/>
    </sheetView>
  </sheetViews>
  <sheetFormatPr defaultColWidth="11.00390625" defaultRowHeight="12.75"/>
  <cols>
    <col min="1" max="1" width="6.421875" style="6" customWidth="1"/>
    <col min="2" max="2" width="8.140625" style="7" customWidth="1"/>
    <col min="3" max="3" width="34.57421875" style="5" customWidth="1"/>
    <col min="4" max="4" width="8.57421875" style="15" customWidth="1"/>
    <col min="5" max="5" width="9.421875" style="15" customWidth="1"/>
    <col min="6" max="6" width="8.421875" style="5" customWidth="1"/>
    <col min="7" max="8" width="8.57421875" style="5" customWidth="1"/>
    <col min="9" max="9" width="8.421875" style="5" customWidth="1"/>
    <col min="10" max="10" width="8.57421875" style="15" customWidth="1"/>
    <col min="11" max="11" width="8.140625" style="5" bestFit="1" customWidth="1"/>
    <col min="12" max="12" width="8.421875" style="15" customWidth="1"/>
    <col min="13" max="16384" width="11.00390625" style="5" customWidth="1"/>
  </cols>
  <sheetData>
    <row r="1" spans="1:12" ht="12.75">
      <c r="A1" s="1"/>
      <c r="B1" s="2"/>
      <c r="C1" s="3"/>
      <c r="D1" s="4"/>
      <c r="E1" s="4" t="s">
        <v>167</v>
      </c>
      <c r="F1" s="3"/>
      <c r="G1" s="3"/>
      <c r="H1" s="3"/>
      <c r="I1" s="3"/>
      <c r="J1" s="4"/>
      <c r="K1" s="3"/>
      <c r="L1" s="4"/>
    </row>
    <row r="2" spans="1:12" ht="12.75">
      <c r="A2" s="1"/>
      <c r="B2" s="2"/>
      <c r="C2" s="3"/>
      <c r="D2" s="4"/>
      <c r="E2" s="4" t="s">
        <v>0</v>
      </c>
      <c r="F2" s="3"/>
      <c r="G2" s="3"/>
      <c r="H2" s="3"/>
      <c r="I2" s="3"/>
      <c r="J2" s="4"/>
      <c r="K2" s="3"/>
      <c r="L2" s="4"/>
    </row>
    <row r="3" spans="1:12" ht="12.75">
      <c r="A3" s="1"/>
      <c r="B3" s="2"/>
      <c r="C3" s="3"/>
      <c r="D3" s="4"/>
      <c r="E3" s="4"/>
      <c r="F3" s="3"/>
      <c r="G3" s="3"/>
      <c r="H3" s="3"/>
      <c r="I3" s="3"/>
      <c r="J3" s="4"/>
      <c r="K3" s="3"/>
      <c r="L3" s="4"/>
    </row>
    <row r="4" spans="4:12" ht="12.75">
      <c r="D4" s="8" t="s">
        <v>153</v>
      </c>
      <c r="E4" s="9">
        <v>2059</v>
      </c>
      <c r="F4" s="10" t="s">
        <v>1</v>
      </c>
      <c r="G4" s="11"/>
      <c r="H4" s="11"/>
      <c r="I4" s="11"/>
      <c r="J4" s="12"/>
      <c r="K4" s="11"/>
      <c r="L4" s="12"/>
    </row>
    <row r="5" spans="4:12" ht="12.75">
      <c r="D5" s="13" t="s">
        <v>169</v>
      </c>
      <c r="E5" s="9"/>
      <c r="F5" s="10"/>
      <c r="G5" s="11"/>
      <c r="H5" s="11"/>
      <c r="I5" s="11"/>
      <c r="J5" s="12"/>
      <c r="K5" s="11"/>
      <c r="L5" s="12"/>
    </row>
    <row r="6" spans="4:12" ht="12.75">
      <c r="D6" s="13" t="s">
        <v>168</v>
      </c>
      <c r="E6" s="14">
        <v>2215</v>
      </c>
      <c r="F6" s="11" t="s">
        <v>2</v>
      </c>
      <c r="G6" s="11"/>
      <c r="H6" s="11"/>
      <c r="I6" s="11"/>
      <c r="J6" s="12"/>
      <c r="K6" s="11"/>
      <c r="L6" s="12"/>
    </row>
    <row r="7" spans="4:12" ht="12.75">
      <c r="D7" s="13" t="s">
        <v>168</v>
      </c>
      <c r="E7" s="9">
        <v>2216</v>
      </c>
      <c r="F7" s="10" t="s">
        <v>3</v>
      </c>
      <c r="H7" s="11"/>
      <c r="I7" s="11"/>
      <c r="J7" s="12"/>
      <c r="K7" s="11"/>
      <c r="L7" s="12"/>
    </row>
    <row r="8" spans="4:12" ht="12.75">
      <c r="D8" s="13" t="s">
        <v>154</v>
      </c>
      <c r="F8" s="15"/>
      <c r="G8" s="15"/>
      <c r="H8" s="12"/>
      <c r="I8" s="12"/>
      <c r="J8" s="12"/>
      <c r="K8" s="12"/>
      <c r="L8" s="12"/>
    </row>
    <row r="9" spans="3:12" ht="12.75">
      <c r="C9" s="11"/>
      <c r="D9" s="13" t="s">
        <v>155</v>
      </c>
      <c r="E9" s="14">
        <v>4215</v>
      </c>
      <c r="F9" s="12" t="s">
        <v>4</v>
      </c>
      <c r="G9" s="15"/>
      <c r="H9" s="12"/>
      <c r="I9" s="12"/>
      <c r="J9" s="12"/>
      <c r="K9" s="12"/>
      <c r="L9" s="12"/>
    </row>
    <row r="10" spans="1:12" ht="12.75">
      <c r="A10" s="16" t="s">
        <v>211</v>
      </c>
      <c r="D10" s="12"/>
      <c r="E10" s="17"/>
      <c r="F10" s="15"/>
      <c r="G10" s="12"/>
      <c r="H10" s="12"/>
      <c r="I10" s="12"/>
      <c r="J10" s="12"/>
      <c r="K10" s="12"/>
      <c r="L10" s="12"/>
    </row>
    <row r="11" spans="1:11" ht="12.75">
      <c r="A11" s="18"/>
      <c r="D11" s="19"/>
      <c r="E11" s="20" t="s">
        <v>113</v>
      </c>
      <c r="F11" s="20" t="s">
        <v>114</v>
      </c>
      <c r="G11" s="20" t="s">
        <v>12</v>
      </c>
      <c r="H11" s="15"/>
      <c r="I11" s="15"/>
      <c r="K11" s="15"/>
    </row>
    <row r="12" spans="1:11" ht="12.75">
      <c r="A12" s="18"/>
      <c r="D12" s="21" t="s">
        <v>5</v>
      </c>
      <c r="E12" s="22">
        <f>L129</f>
        <v>108111</v>
      </c>
      <c r="F12" s="22">
        <f>L244</f>
        <v>782864</v>
      </c>
      <c r="G12" s="22">
        <f>F12+E12</f>
        <v>890975</v>
      </c>
      <c r="H12" s="15"/>
      <c r="I12" s="15"/>
      <c r="K12" s="15"/>
    </row>
    <row r="13" spans="1:11" ht="12.75">
      <c r="A13" s="16" t="s">
        <v>112</v>
      </c>
      <c r="C13" s="11"/>
      <c r="F13" s="15"/>
      <c r="G13" s="15"/>
      <c r="H13" s="15"/>
      <c r="I13" s="15"/>
      <c r="K13" s="15"/>
    </row>
    <row r="14" spans="3:12" ht="13.5">
      <c r="C14" s="23"/>
      <c r="D14" s="24"/>
      <c r="E14" s="24"/>
      <c r="F14" s="24"/>
      <c r="G14" s="24"/>
      <c r="H14" s="24"/>
      <c r="I14" s="25"/>
      <c r="J14" s="26"/>
      <c r="K14" s="27"/>
      <c r="L14" s="28" t="s">
        <v>224</v>
      </c>
    </row>
    <row r="15" spans="1:12" s="32" customFormat="1" ht="12.75">
      <c r="A15" s="29"/>
      <c r="B15" s="30"/>
      <c r="C15" s="31"/>
      <c r="D15" s="124" t="s">
        <v>6</v>
      </c>
      <c r="E15" s="124"/>
      <c r="F15" s="123" t="s">
        <v>7</v>
      </c>
      <c r="G15" s="123"/>
      <c r="H15" s="123" t="s">
        <v>8</v>
      </c>
      <c r="I15" s="123"/>
      <c r="J15" s="123" t="s">
        <v>7</v>
      </c>
      <c r="K15" s="123"/>
      <c r="L15" s="123"/>
    </row>
    <row r="16" spans="1:12" s="32" customFormat="1" ht="12.75">
      <c r="A16" s="33"/>
      <c r="B16" s="34"/>
      <c r="C16" s="35" t="s">
        <v>9</v>
      </c>
      <c r="D16" s="122" t="s">
        <v>157</v>
      </c>
      <c r="E16" s="122"/>
      <c r="F16" s="122" t="s">
        <v>188</v>
      </c>
      <c r="G16" s="122"/>
      <c r="H16" s="122" t="s">
        <v>188</v>
      </c>
      <c r="I16" s="122"/>
      <c r="J16" s="122" t="s">
        <v>210</v>
      </c>
      <c r="K16" s="122"/>
      <c r="L16" s="122"/>
    </row>
    <row r="17" spans="1:12" s="32" customFormat="1" ht="12.75">
      <c r="A17" s="36"/>
      <c r="B17" s="37"/>
      <c r="C17" s="38"/>
      <c r="D17" s="39" t="s">
        <v>10</v>
      </c>
      <c r="E17" s="39" t="s">
        <v>11</v>
      </c>
      <c r="F17" s="39" t="s">
        <v>10</v>
      </c>
      <c r="G17" s="39" t="s">
        <v>11</v>
      </c>
      <c r="H17" s="39" t="s">
        <v>10</v>
      </c>
      <c r="I17" s="39" t="s">
        <v>11</v>
      </c>
      <c r="J17" s="39" t="s">
        <v>10</v>
      </c>
      <c r="K17" s="39" t="s">
        <v>11</v>
      </c>
      <c r="L17" s="39" t="s">
        <v>12</v>
      </c>
    </row>
    <row r="18" spans="1:12" s="32" customFormat="1" ht="6.75" customHeight="1">
      <c r="A18" s="33"/>
      <c r="B18" s="34"/>
      <c r="C18" s="31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2.75">
      <c r="A19" s="41"/>
      <c r="B19" s="42"/>
      <c r="C19" s="43" t="s">
        <v>13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2.75">
      <c r="A20" s="45" t="s">
        <v>14</v>
      </c>
      <c r="B20" s="46">
        <v>2059</v>
      </c>
      <c r="C20" s="47" t="s">
        <v>1</v>
      </c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2.75">
      <c r="A21" s="48"/>
      <c r="B21" s="49">
        <v>1</v>
      </c>
      <c r="C21" s="50" t="s">
        <v>15</v>
      </c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2.75">
      <c r="A22" s="48"/>
      <c r="B22" s="51">
        <v>1.053</v>
      </c>
      <c r="C22" s="47" t="s">
        <v>16</v>
      </c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2.75">
      <c r="A23" s="48"/>
      <c r="B23" s="52">
        <v>60</v>
      </c>
      <c r="C23" s="50" t="s">
        <v>89</v>
      </c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38.25">
      <c r="A24" s="48"/>
      <c r="B24" s="53" t="s">
        <v>85</v>
      </c>
      <c r="C24" s="50" t="s">
        <v>84</v>
      </c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2.75">
      <c r="A25" s="48"/>
      <c r="B25" s="52" t="s">
        <v>91</v>
      </c>
      <c r="C25" s="50" t="s">
        <v>90</v>
      </c>
      <c r="D25" s="54">
        <v>0</v>
      </c>
      <c r="E25" s="55">
        <v>5958</v>
      </c>
      <c r="F25" s="54">
        <v>0</v>
      </c>
      <c r="G25" s="44">
        <v>3090</v>
      </c>
      <c r="H25" s="54">
        <v>0</v>
      </c>
      <c r="I25" s="44">
        <v>4090</v>
      </c>
      <c r="J25" s="54">
        <v>0</v>
      </c>
      <c r="K25" s="44">
        <v>4097</v>
      </c>
      <c r="L25" s="44">
        <f>SUM(J25:K25)</f>
        <v>4097</v>
      </c>
    </row>
    <row r="26" spans="1:12" ht="12.75">
      <c r="A26" s="48" t="s">
        <v>12</v>
      </c>
      <c r="B26" s="52">
        <v>60</v>
      </c>
      <c r="C26" s="50" t="s">
        <v>89</v>
      </c>
      <c r="D26" s="56">
        <f aca="true" t="shared" si="0" ref="D26:K26">SUM(D25:D25)</f>
        <v>0</v>
      </c>
      <c r="E26" s="57">
        <f t="shared" si="0"/>
        <v>5958</v>
      </c>
      <c r="F26" s="56">
        <f t="shared" si="0"/>
        <v>0</v>
      </c>
      <c r="G26" s="57">
        <f t="shared" si="0"/>
        <v>3090</v>
      </c>
      <c r="H26" s="56">
        <f t="shared" si="0"/>
        <v>0</v>
      </c>
      <c r="I26" s="57">
        <f t="shared" si="0"/>
        <v>4090</v>
      </c>
      <c r="J26" s="56">
        <f t="shared" si="0"/>
        <v>0</v>
      </c>
      <c r="K26" s="57">
        <f t="shared" si="0"/>
        <v>4097</v>
      </c>
      <c r="L26" s="57">
        <f>SUM(J26:K26)</f>
        <v>4097</v>
      </c>
    </row>
    <row r="27" spans="1:12" ht="6.75" customHeight="1">
      <c r="A27" s="48"/>
      <c r="B27" s="52"/>
      <c r="C27" s="50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2.75">
      <c r="A28" s="48"/>
      <c r="B28" s="52">
        <v>61</v>
      </c>
      <c r="C28" s="50" t="s">
        <v>92</v>
      </c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38.25">
      <c r="A29" s="48"/>
      <c r="B29" s="53" t="s">
        <v>85</v>
      </c>
      <c r="C29" s="50" t="s">
        <v>84</v>
      </c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2.75">
      <c r="A30" s="48"/>
      <c r="B30" s="52" t="s">
        <v>94</v>
      </c>
      <c r="C30" s="50" t="s">
        <v>93</v>
      </c>
      <c r="D30" s="54">
        <v>0</v>
      </c>
      <c r="E30" s="55">
        <v>4125</v>
      </c>
      <c r="F30" s="54">
        <v>0</v>
      </c>
      <c r="G30" s="44">
        <v>3713</v>
      </c>
      <c r="H30" s="54">
        <v>0</v>
      </c>
      <c r="I30" s="44">
        <v>3713</v>
      </c>
      <c r="J30" s="54">
        <v>0</v>
      </c>
      <c r="K30" s="44">
        <v>3713</v>
      </c>
      <c r="L30" s="44">
        <f>SUM(J30:K30)</f>
        <v>3713</v>
      </c>
    </row>
    <row r="31" spans="1:12" ht="6.75" customHeight="1">
      <c r="A31" s="48"/>
      <c r="B31" s="52"/>
      <c r="C31" s="50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38.25">
      <c r="A32" s="48"/>
      <c r="B32" s="53" t="s">
        <v>86</v>
      </c>
      <c r="C32" s="50" t="s">
        <v>182</v>
      </c>
      <c r="D32" s="58"/>
      <c r="E32" s="58"/>
      <c r="F32" s="58"/>
      <c r="G32" s="58"/>
      <c r="H32" s="58"/>
      <c r="I32" s="58"/>
      <c r="J32" s="58"/>
      <c r="K32" s="58"/>
      <c r="L32" s="58"/>
    </row>
    <row r="33" spans="1:12" ht="12.75">
      <c r="A33" s="48"/>
      <c r="B33" s="52" t="s">
        <v>95</v>
      </c>
      <c r="C33" s="50" t="s">
        <v>93</v>
      </c>
      <c r="D33" s="59">
        <v>0</v>
      </c>
      <c r="E33" s="59">
        <v>0</v>
      </c>
      <c r="F33" s="59">
        <v>0</v>
      </c>
      <c r="G33" s="58">
        <v>707</v>
      </c>
      <c r="H33" s="59">
        <v>0</v>
      </c>
      <c r="I33" s="58">
        <v>707</v>
      </c>
      <c r="J33" s="59">
        <v>0</v>
      </c>
      <c r="K33" s="58">
        <v>707</v>
      </c>
      <c r="L33" s="58">
        <f>SUM(J33:K33)</f>
        <v>707</v>
      </c>
    </row>
    <row r="34" spans="1:12" ht="6.75" customHeight="1">
      <c r="A34" s="48"/>
      <c r="B34" s="52"/>
      <c r="C34" s="50"/>
      <c r="D34" s="59"/>
      <c r="E34" s="55"/>
      <c r="F34" s="59"/>
      <c r="G34" s="58"/>
      <c r="H34" s="59"/>
      <c r="I34" s="58"/>
      <c r="J34" s="59"/>
      <c r="K34" s="58"/>
      <c r="L34" s="58"/>
    </row>
    <row r="35" spans="1:12" ht="38.25">
      <c r="A35" s="48"/>
      <c r="B35" s="53" t="s">
        <v>87</v>
      </c>
      <c r="C35" s="50" t="s">
        <v>184</v>
      </c>
      <c r="D35" s="58"/>
      <c r="E35" s="58"/>
      <c r="F35" s="58"/>
      <c r="G35" s="58"/>
      <c r="H35" s="58"/>
      <c r="I35" s="58"/>
      <c r="J35" s="58"/>
      <c r="K35" s="58"/>
      <c r="L35" s="58"/>
    </row>
    <row r="36" spans="1:12" ht="12.75">
      <c r="A36" s="60"/>
      <c r="B36" s="61" t="s">
        <v>96</v>
      </c>
      <c r="C36" s="62" t="s">
        <v>93</v>
      </c>
      <c r="D36" s="63">
        <v>0</v>
      </c>
      <c r="E36" s="64">
        <v>176</v>
      </c>
      <c r="F36" s="63">
        <v>0</v>
      </c>
      <c r="G36" s="65">
        <v>666</v>
      </c>
      <c r="H36" s="63">
        <v>0</v>
      </c>
      <c r="I36" s="65">
        <v>666</v>
      </c>
      <c r="J36" s="63">
        <v>0</v>
      </c>
      <c r="K36" s="65">
        <v>666</v>
      </c>
      <c r="L36" s="65">
        <f>SUM(J36:K36)</f>
        <v>666</v>
      </c>
    </row>
    <row r="37" spans="1:12" ht="3" customHeight="1">
      <c r="A37" s="48"/>
      <c r="B37" s="52"/>
      <c r="C37" s="50"/>
      <c r="D37" s="58"/>
      <c r="E37" s="58"/>
      <c r="F37" s="58"/>
      <c r="G37" s="58"/>
      <c r="H37" s="58"/>
      <c r="I37" s="58"/>
      <c r="J37" s="58"/>
      <c r="K37" s="58"/>
      <c r="L37" s="58"/>
    </row>
    <row r="38" spans="1:12" ht="38.25">
      <c r="A38" s="48"/>
      <c r="B38" s="53" t="s">
        <v>88</v>
      </c>
      <c r="C38" s="50" t="s">
        <v>183</v>
      </c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2.75">
      <c r="A39" s="48"/>
      <c r="B39" s="52" t="s">
        <v>97</v>
      </c>
      <c r="C39" s="50" t="s">
        <v>93</v>
      </c>
      <c r="D39" s="54">
        <v>0</v>
      </c>
      <c r="E39" s="55">
        <v>889</v>
      </c>
      <c r="F39" s="54">
        <v>0</v>
      </c>
      <c r="G39" s="44">
        <v>801</v>
      </c>
      <c r="H39" s="54">
        <v>0</v>
      </c>
      <c r="I39" s="44">
        <v>801</v>
      </c>
      <c r="J39" s="54">
        <v>0</v>
      </c>
      <c r="K39" s="44">
        <v>801</v>
      </c>
      <c r="L39" s="44">
        <f>SUM(J39:K39)</f>
        <v>801</v>
      </c>
    </row>
    <row r="40" spans="1:12" ht="12.75">
      <c r="A40" s="48" t="s">
        <v>12</v>
      </c>
      <c r="B40" s="52">
        <v>61</v>
      </c>
      <c r="C40" s="50" t="s">
        <v>92</v>
      </c>
      <c r="D40" s="56">
        <f aca="true" t="shared" si="1" ref="D40:K40">SUM(D30:D39)</f>
        <v>0</v>
      </c>
      <c r="E40" s="57">
        <f t="shared" si="1"/>
        <v>5190</v>
      </c>
      <c r="F40" s="56">
        <f t="shared" si="1"/>
        <v>0</v>
      </c>
      <c r="G40" s="57">
        <f t="shared" si="1"/>
        <v>5887</v>
      </c>
      <c r="H40" s="56">
        <f t="shared" si="1"/>
        <v>0</v>
      </c>
      <c r="I40" s="57">
        <f t="shared" si="1"/>
        <v>5887</v>
      </c>
      <c r="J40" s="56">
        <f t="shared" si="1"/>
        <v>0</v>
      </c>
      <c r="K40" s="57">
        <f t="shared" si="1"/>
        <v>5887</v>
      </c>
      <c r="L40" s="57">
        <f>SUM(J40:K40)</f>
        <v>5887</v>
      </c>
    </row>
    <row r="41" spans="1:12" s="67" customFormat="1" ht="12.75">
      <c r="A41" s="45" t="s">
        <v>12</v>
      </c>
      <c r="B41" s="51">
        <v>1.053</v>
      </c>
      <c r="C41" s="47" t="s">
        <v>16</v>
      </c>
      <c r="D41" s="56">
        <f aca="true" t="shared" si="2" ref="D41:L41">D40+D26</f>
        <v>0</v>
      </c>
      <c r="E41" s="66">
        <f t="shared" si="2"/>
        <v>11148</v>
      </c>
      <c r="F41" s="56">
        <f t="shared" si="2"/>
        <v>0</v>
      </c>
      <c r="G41" s="66">
        <f t="shared" si="2"/>
        <v>8977</v>
      </c>
      <c r="H41" s="56">
        <f t="shared" si="2"/>
        <v>0</v>
      </c>
      <c r="I41" s="66">
        <f t="shared" si="2"/>
        <v>9977</v>
      </c>
      <c r="J41" s="56">
        <f t="shared" si="2"/>
        <v>0</v>
      </c>
      <c r="K41" s="66">
        <f t="shared" si="2"/>
        <v>9984</v>
      </c>
      <c r="L41" s="66">
        <f t="shared" si="2"/>
        <v>9984</v>
      </c>
    </row>
    <row r="42" spans="1:12" ht="12.75">
      <c r="A42" s="45" t="s">
        <v>12</v>
      </c>
      <c r="B42" s="46">
        <v>2059</v>
      </c>
      <c r="C42" s="47" t="s">
        <v>1</v>
      </c>
      <c r="D42" s="56">
        <f aca="true" t="shared" si="3" ref="D42:K42">D41</f>
        <v>0</v>
      </c>
      <c r="E42" s="66">
        <f t="shared" si="3"/>
        <v>11148</v>
      </c>
      <c r="F42" s="56">
        <f t="shared" si="3"/>
        <v>0</v>
      </c>
      <c r="G42" s="66">
        <f t="shared" si="3"/>
        <v>8977</v>
      </c>
      <c r="H42" s="56">
        <f t="shared" si="3"/>
        <v>0</v>
      </c>
      <c r="I42" s="66">
        <f t="shared" si="3"/>
        <v>9977</v>
      </c>
      <c r="J42" s="56">
        <f t="shared" si="3"/>
        <v>0</v>
      </c>
      <c r="K42" s="66">
        <f t="shared" si="3"/>
        <v>9984</v>
      </c>
      <c r="L42" s="66">
        <f>SUM(J42:K42)</f>
        <v>9984</v>
      </c>
    </row>
    <row r="43" spans="1:12" ht="12.75">
      <c r="A43" s="45"/>
      <c r="B43" s="46"/>
      <c r="C43" s="50"/>
      <c r="D43" s="68"/>
      <c r="E43" s="58"/>
      <c r="F43" s="68"/>
      <c r="G43" s="58"/>
      <c r="H43" s="68"/>
      <c r="I43" s="58"/>
      <c r="J43" s="68"/>
      <c r="K43" s="58"/>
      <c r="L43" s="58"/>
    </row>
    <row r="44" spans="1:12" ht="12.75">
      <c r="A44" s="45" t="s">
        <v>14</v>
      </c>
      <c r="B44" s="69">
        <v>2215</v>
      </c>
      <c r="C44" s="70" t="s">
        <v>2</v>
      </c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12.75">
      <c r="A45" s="45"/>
      <c r="B45" s="72">
        <v>1</v>
      </c>
      <c r="C45" s="73" t="s">
        <v>54</v>
      </c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12.75">
      <c r="A46" s="45"/>
      <c r="B46" s="51">
        <v>1.001</v>
      </c>
      <c r="C46" s="70" t="s">
        <v>45</v>
      </c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12.75">
      <c r="A47" s="45"/>
      <c r="B47" s="49">
        <v>34</v>
      </c>
      <c r="C47" s="50" t="s">
        <v>189</v>
      </c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12.75">
      <c r="A48" s="45"/>
      <c r="B48" s="49">
        <v>44</v>
      </c>
      <c r="C48" s="50" t="s">
        <v>26</v>
      </c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25.5">
      <c r="A49" s="45"/>
      <c r="B49" s="74" t="s">
        <v>27</v>
      </c>
      <c r="C49" s="73" t="s">
        <v>156</v>
      </c>
      <c r="D49" s="71">
        <v>10539</v>
      </c>
      <c r="E49" s="55">
        <v>31350</v>
      </c>
      <c r="F49" s="75">
        <v>4042</v>
      </c>
      <c r="G49" s="44">
        <v>24233</v>
      </c>
      <c r="H49" s="44">
        <v>4042</v>
      </c>
      <c r="I49" s="44">
        <v>30733</v>
      </c>
      <c r="J49" s="75">
        <v>8664</v>
      </c>
      <c r="K49" s="58">
        <v>29172</v>
      </c>
      <c r="L49" s="44">
        <f aca="true" t="shared" si="4" ref="L49:L54">SUM(J49:K49)</f>
        <v>37836</v>
      </c>
    </row>
    <row r="50" spans="1:12" ht="25.5">
      <c r="A50" s="45"/>
      <c r="B50" s="74" t="s">
        <v>28</v>
      </c>
      <c r="C50" s="73" t="s">
        <v>90</v>
      </c>
      <c r="D50" s="76">
        <v>0</v>
      </c>
      <c r="E50" s="55">
        <v>41</v>
      </c>
      <c r="F50" s="58">
        <v>1</v>
      </c>
      <c r="G50" s="58">
        <v>252</v>
      </c>
      <c r="H50" s="75">
        <v>1</v>
      </c>
      <c r="I50" s="58">
        <v>252</v>
      </c>
      <c r="J50" s="54">
        <v>0</v>
      </c>
      <c r="K50" s="58">
        <v>434</v>
      </c>
      <c r="L50" s="58">
        <f t="shared" si="4"/>
        <v>434</v>
      </c>
    </row>
    <row r="51" spans="1:12" ht="25.5">
      <c r="A51" s="45"/>
      <c r="B51" s="74" t="s">
        <v>29</v>
      </c>
      <c r="C51" s="73" t="s">
        <v>30</v>
      </c>
      <c r="D51" s="71">
        <v>99</v>
      </c>
      <c r="E51" s="55">
        <v>94</v>
      </c>
      <c r="F51" s="44">
        <v>1</v>
      </c>
      <c r="G51" s="44">
        <v>86</v>
      </c>
      <c r="H51" s="44">
        <v>1</v>
      </c>
      <c r="I51" s="44">
        <v>86</v>
      </c>
      <c r="J51" s="75">
        <v>1</v>
      </c>
      <c r="K51" s="58">
        <v>86</v>
      </c>
      <c r="L51" s="44">
        <f t="shared" si="4"/>
        <v>87</v>
      </c>
    </row>
    <row r="52" spans="1:12" ht="25.5">
      <c r="A52" s="45"/>
      <c r="B52" s="74" t="s">
        <v>31</v>
      </c>
      <c r="C52" s="73" t="s">
        <v>32</v>
      </c>
      <c r="D52" s="77">
        <v>1258</v>
      </c>
      <c r="E52" s="55">
        <v>518</v>
      </c>
      <c r="F52" s="58">
        <v>1</v>
      </c>
      <c r="G52" s="58">
        <v>296</v>
      </c>
      <c r="H52" s="58">
        <v>1</v>
      </c>
      <c r="I52" s="58">
        <v>296</v>
      </c>
      <c r="J52" s="55">
        <v>200</v>
      </c>
      <c r="K52" s="58">
        <v>340</v>
      </c>
      <c r="L52" s="58">
        <f t="shared" si="4"/>
        <v>540</v>
      </c>
    </row>
    <row r="53" spans="1:12" ht="25.5">
      <c r="A53" s="45"/>
      <c r="B53" s="74" t="s">
        <v>33</v>
      </c>
      <c r="C53" s="73" t="s">
        <v>34</v>
      </c>
      <c r="D53" s="77">
        <v>13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5">
        <v>1</v>
      </c>
      <c r="K53" s="59">
        <v>0</v>
      </c>
      <c r="L53" s="55">
        <f t="shared" si="4"/>
        <v>1</v>
      </c>
    </row>
    <row r="54" spans="1:12" ht="25.5">
      <c r="A54" s="45"/>
      <c r="B54" s="74" t="s">
        <v>35</v>
      </c>
      <c r="C54" s="73" t="s">
        <v>36</v>
      </c>
      <c r="D54" s="77">
        <v>1984</v>
      </c>
      <c r="E54" s="55">
        <v>499</v>
      </c>
      <c r="F54" s="58">
        <v>13900</v>
      </c>
      <c r="G54" s="58">
        <v>437</v>
      </c>
      <c r="H54" s="58">
        <v>13900</v>
      </c>
      <c r="I54" s="58">
        <v>437</v>
      </c>
      <c r="J54" s="55">
        <v>220</v>
      </c>
      <c r="K54" s="58">
        <v>437</v>
      </c>
      <c r="L54" s="58">
        <f t="shared" si="4"/>
        <v>657</v>
      </c>
    </row>
    <row r="55" spans="1:12" ht="12.75">
      <c r="A55" s="45" t="s">
        <v>12</v>
      </c>
      <c r="B55" s="49">
        <v>44</v>
      </c>
      <c r="C55" s="50" t="s">
        <v>26</v>
      </c>
      <c r="D55" s="78">
        <f aca="true" t="shared" si="5" ref="D55:L55">SUM(D49:D54)</f>
        <v>13893</v>
      </c>
      <c r="E55" s="78">
        <f t="shared" si="5"/>
        <v>32502</v>
      </c>
      <c r="F55" s="78">
        <f t="shared" si="5"/>
        <v>17945</v>
      </c>
      <c r="G55" s="78">
        <f t="shared" si="5"/>
        <v>25304</v>
      </c>
      <c r="H55" s="78">
        <f t="shared" si="5"/>
        <v>17945</v>
      </c>
      <c r="I55" s="78">
        <f t="shared" si="5"/>
        <v>31804</v>
      </c>
      <c r="J55" s="79">
        <f t="shared" si="5"/>
        <v>9086</v>
      </c>
      <c r="K55" s="78">
        <f t="shared" si="5"/>
        <v>30469</v>
      </c>
      <c r="L55" s="78">
        <f t="shared" si="5"/>
        <v>39555</v>
      </c>
    </row>
    <row r="56" spans="1:12" ht="12.75">
      <c r="A56" s="45"/>
      <c r="B56" s="74"/>
      <c r="C56" s="73"/>
      <c r="D56" s="71"/>
      <c r="E56" s="44"/>
      <c r="F56" s="58"/>
      <c r="G56" s="44"/>
      <c r="H56" s="58"/>
      <c r="I56" s="44"/>
      <c r="J56" s="58"/>
      <c r="K56" s="44"/>
      <c r="L56" s="44"/>
    </row>
    <row r="57" spans="1:12" ht="12.75">
      <c r="A57" s="45"/>
      <c r="B57" s="49">
        <v>53</v>
      </c>
      <c r="C57" s="73" t="s">
        <v>37</v>
      </c>
      <c r="D57" s="71"/>
      <c r="E57" s="44"/>
      <c r="F57" s="58"/>
      <c r="G57" s="44"/>
      <c r="H57" s="58"/>
      <c r="I57" s="44"/>
      <c r="J57" s="58"/>
      <c r="K57" s="44"/>
      <c r="L57" s="44"/>
    </row>
    <row r="58" spans="1:12" ht="25.5">
      <c r="A58" s="45"/>
      <c r="B58" s="74" t="s">
        <v>38</v>
      </c>
      <c r="C58" s="73" t="s">
        <v>156</v>
      </c>
      <c r="D58" s="44">
        <v>1678</v>
      </c>
      <c r="E58" s="54">
        <v>0</v>
      </c>
      <c r="F58" s="55">
        <v>1488</v>
      </c>
      <c r="G58" s="54">
        <v>0</v>
      </c>
      <c r="H58" s="58">
        <v>1488</v>
      </c>
      <c r="I58" s="54">
        <v>0</v>
      </c>
      <c r="J58" s="55">
        <v>2640</v>
      </c>
      <c r="K58" s="54">
        <v>0</v>
      </c>
      <c r="L58" s="75">
        <f>SUM(J58:K58)</f>
        <v>2640</v>
      </c>
    </row>
    <row r="59" spans="1:12" ht="25.5">
      <c r="A59" s="45"/>
      <c r="B59" s="74" t="s">
        <v>39</v>
      </c>
      <c r="C59" s="73" t="s">
        <v>30</v>
      </c>
      <c r="D59" s="44">
        <v>150</v>
      </c>
      <c r="E59" s="54">
        <v>0</v>
      </c>
      <c r="F59" s="55">
        <v>1</v>
      </c>
      <c r="G59" s="54">
        <v>0</v>
      </c>
      <c r="H59" s="58">
        <v>1</v>
      </c>
      <c r="I59" s="54">
        <v>0</v>
      </c>
      <c r="J59" s="55">
        <v>1</v>
      </c>
      <c r="K59" s="54">
        <v>0</v>
      </c>
      <c r="L59" s="75">
        <f>SUM(J59:K59)</f>
        <v>1</v>
      </c>
    </row>
    <row r="60" spans="1:12" ht="25.5">
      <c r="A60" s="45"/>
      <c r="B60" s="74" t="s">
        <v>40</v>
      </c>
      <c r="C60" s="73" t="s">
        <v>32</v>
      </c>
      <c r="D60" s="44">
        <v>200</v>
      </c>
      <c r="E60" s="54">
        <v>0</v>
      </c>
      <c r="F60" s="55">
        <v>1</v>
      </c>
      <c r="G60" s="54">
        <v>0</v>
      </c>
      <c r="H60" s="58">
        <v>1</v>
      </c>
      <c r="I60" s="54">
        <v>0</v>
      </c>
      <c r="J60" s="55">
        <v>50</v>
      </c>
      <c r="K60" s="54">
        <v>0</v>
      </c>
      <c r="L60" s="75">
        <f>SUM(J60:K60)</f>
        <v>50</v>
      </c>
    </row>
    <row r="61" spans="1:12" ht="12.75">
      <c r="A61" s="45" t="s">
        <v>12</v>
      </c>
      <c r="B61" s="49">
        <v>53</v>
      </c>
      <c r="C61" s="73" t="s">
        <v>37</v>
      </c>
      <c r="D61" s="78">
        <f aca="true" t="shared" si="6" ref="D61:K61">SUM(D58:D60)</f>
        <v>2028</v>
      </c>
      <c r="E61" s="80">
        <f t="shared" si="6"/>
        <v>0</v>
      </c>
      <c r="F61" s="79">
        <f t="shared" si="6"/>
        <v>1490</v>
      </c>
      <c r="G61" s="80">
        <f t="shared" si="6"/>
        <v>0</v>
      </c>
      <c r="H61" s="78">
        <f t="shared" si="6"/>
        <v>1490</v>
      </c>
      <c r="I61" s="80">
        <f t="shared" si="6"/>
        <v>0</v>
      </c>
      <c r="J61" s="79">
        <f t="shared" si="6"/>
        <v>2691</v>
      </c>
      <c r="K61" s="80">
        <f t="shared" si="6"/>
        <v>0</v>
      </c>
      <c r="L61" s="79">
        <f>SUM(J61:K61)</f>
        <v>2691</v>
      </c>
    </row>
    <row r="62" spans="1:12" ht="12.75">
      <c r="A62" s="45"/>
      <c r="B62" s="74"/>
      <c r="C62" s="73"/>
      <c r="D62" s="77"/>
      <c r="E62" s="58"/>
      <c r="F62" s="58"/>
      <c r="G62" s="58"/>
      <c r="H62" s="58"/>
      <c r="I62" s="58"/>
      <c r="J62" s="58"/>
      <c r="K62" s="58"/>
      <c r="L62" s="58"/>
    </row>
    <row r="63" spans="1:12" ht="12.75">
      <c r="A63" s="45"/>
      <c r="B63" s="49">
        <v>56</v>
      </c>
      <c r="C63" s="73" t="s">
        <v>41</v>
      </c>
      <c r="D63" s="77"/>
      <c r="E63" s="58"/>
      <c r="F63" s="58"/>
      <c r="G63" s="58"/>
      <c r="H63" s="58"/>
      <c r="I63" s="58"/>
      <c r="J63" s="58"/>
      <c r="K63" s="58"/>
      <c r="L63" s="58"/>
    </row>
    <row r="64" spans="1:12" ht="25.5">
      <c r="A64" s="45"/>
      <c r="B64" s="74" t="s">
        <v>42</v>
      </c>
      <c r="C64" s="73" t="s">
        <v>156</v>
      </c>
      <c r="D64" s="59">
        <v>0</v>
      </c>
      <c r="E64" s="55">
        <v>5256</v>
      </c>
      <c r="F64" s="59">
        <v>0</v>
      </c>
      <c r="G64" s="58">
        <v>4434</v>
      </c>
      <c r="H64" s="59">
        <v>0</v>
      </c>
      <c r="I64" s="58">
        <v>5934</v>
      </c>
      <c r="J64" s="59">
        <v>0</v>
      </c>
      <c r="K64" s="58">
        <v>5733</v>
      </c>
      <c r="L64" s="58">
        <f aca="true" t="shared" si="7" ref="L64:L69">SUM(J64:K64)</f>
        <v>5733</v>
      </c>
    </row>
    <row r="65" spans="1:12" ht="25.5">
      <c r="A65" s="45"/>
      <c r="B65" s="74" t="s">
        <v>43</v>
      </c>
      <c r="C65" s="73" t="s">
        <v>30</v>
      </c>
      <c r="D65" s="59">
        <v>0</v>
      </c>
      <c r="E65" s="55">
        <v>269</v>
      </c>
      <c r="F65" s="59">
        <v>0</v>
      </c>
      <c r="G65" s="58">
        <v>243</v>
      </c>
      <c r="H65" s="59">
        <v>0</v>
      </c>
      <c r="I65" s="58">
        <v>243</v>
      </c>
      <c r="J65" s="59">
        <v>0</v>
      </c>
      <c r="K65" s="58">
        <v>243</v>
      </c>
      <c r="L65" s="58">
        <f t="shared" si="7"/>
        <v>243</v>
      </c>
    </row>
    <row r="66" spans="1:12" ht="25.5">
      <c r="A66" s="45"/>
      <c r="B66" s="74" t="s">
        <v>44</v>
      </c>
      <c r="C66" s="73" t="s">
        <v>32</v>
      </c>
      <c r="D66" s="54">
        <v>0</v>
      </c>
      <c r="E66" s="55">
        <v>362</v>
      </c>
      <c r="F66" s="54">
        <v>0</v>
      </c>
      <c r="G66" s="44">
        <v>146</v>
      </c>
      <c r="H66" s="54">
        <v>0</v>
      </c>
      <c r="I66" s="44">
        <v>146</v>
      </c>
      <c r="J66" s="54">
        <v>0</v>
      </c>
      <c r="K66" s="65">
        <v>168</v>
      </c>
      <c r="L66" s="44">
        <f t="shared" si="7"/>
        <v>168</v>
      </c>
    </row>
    <row r="67" spans="1:12" ht="12.75">
      <c r="A67" s="45" t="s">
        <v>12</v>
      </c>
      <c r="B67" s="49">
        <v>56</v>
      </c>
      <c r="C67" s="73" t="s">
        <v>41</v>
      </c>
      <c r="D67" s="80">
        <f aca="true" t="shared" si="8" ref="D67:K67">SUM(D64:D66)</f>
        <v>0</v>
      </c>
      <c r="E67" s="78">
        <f t="shared" si="8"/>
        <v>5887</v>
      </c>
      <c r="F67" s="80">
        <f t="shared" si="8"/>
        <v>0</v>
      </c>
      <c r="G67" s="78">
        <f t="shared" si="8"/>
        <v>4823</v>
      </c>
      <c r="H67" s="80">
        <f t="shared" si="8"/>
        <v>0</v>
      </c>
      <c r="I67" s="78">
        <f t="shared" si="8"/>
        <v>6323</v>
      </c>
      <c r="J67" s="80">
        <f t="shared" si="8"/>
        <v>0</v>
      </c>
      <c r="K67" s="78">
        <f t="shared" si="8"/>
        <v>6144</v>
      </c>
      <c r="L67" s="78">
        <f t="shared" si="7"/>
        <v>6144</v>
      </c>
    </row>
    <row r="68" spans="1:12" ht="12.75">
      <c r="A68" s="45" t="s">
        <v>12</v>
      </c>
      <c r="B68" s="49">
        <v>34</v>
      </c>
      <c r="C68" s="50" t="s">
        <v>189</v>
      </c>
      <c r="D68" s="57">
        <f aca="true" t="shared" si="9" ref="D68:K68">D67+D61+D55</f>
        <v>15921</v>
      </c>
      <c r="E68" s="57">
        <f t="shared" si="9"/>
        <v>38389</v>
      </c>
      <c r="F68" s="83">
        <f t="shared" si="9"/>
        <v>19435</v>
      </c>
      <c r="G68" s="57">
        <f t="shared" si="9"/>
        <v>30127</v>
      </c>
      <c r="H68" s="57">
        <f t="shared" si="9"/>
        <v>19435</v>
      </c>
      <c r="I68" s="57">
        <f t="shared" si="9"/>
        <v>38127</v>
      </c>
      <c r="J68" s="83">
        <f t="shared" si="9"/>
        <v>11777</v>
      </c>
      <c r="K68" s="57">
        <f t="shared" si="9"/>
        <v>36613</v>
      </c>
      <c r="L68" s="57">
        <f t="shared" si="7"/>
        <v>48390</v>
      </c>
    </row>
    <row r="69" spans="1:12" ht="12.75">
      <c r="A69" s="45" t="s">
        <v>12</v>
      </c>
      <c r="B69" s="51">
        <v>1.001</v>
      </c>
      <c r="C69" s="70" t="s">
        <v>45</v>
      </c>
      <c r="D69" s="65">
        <f aca="true" t="shared" si="10" ref="D69:K69">D68</f>
        <v>15921</v>
      </c>
      <c r="E69" s="65">
        <f t="shared" si="10"/>
        <v>38389</v>
      </c>
      <c r="F69" s="64">
        <f t="shared" si="10"/>
        <v>19435</v>
      </c>
      <c r="G69" s="65">
        <f t="shared" si="10"/>
        <v>30127</v>
      </c>
      <c r="H69" s="65">
        <f t="shared" si="10"/>
        <v>19435</v>
      </c>
      <c r="I69" s="65">
        <f t="shared" si="10"/>
        <v>38127</v>
      </c>
      <c r="J69" s="64">
        <f t="shared" si="10"/>
        <v>11777</v>
      </c>
      <c r="K69" s="65">
        <f t="shared" si="10"/>
        <v>36613</v>
      </c>
      <c r="L69" s="65">
        <f t="shared" si="7"/>
        <v>48390</v>
      </c>
    </row>
    <row r="70" spans="1:12" ht="3" customHeight="1">
      <c r="A70" s="45"/>
      <c r="B70" s="84"/>
      <c r="C70" s="70"/>
      <c r="D70" s="58"/>
      <c r="E70" s="58"/>
      <c r="F70" s="58"/>
      <c r="G70" s="58"/>
      <c r="H70" s="58"/>
      <c r="I70" s="58"/>
      <c r="J70" s="58"/>
      <c r="K70" s="58"/>
      <c r="L70" s="58"/>
    </row>
    <row r="71" spans="1:12" ht="25.5">
      <c r="A71" s="81"/>
      <c r="B71" s="114">
        <v>1.101</v>
      </c>
      <c r="C71" s="115" t="s">
        <v>46</v>
      </c>
      <c r="D71" s="116"/>
      <c r="E71" s="116"/>
      <c r="F71" s="116"/>
      <c r="G71" s="116"/>
      <c r="H71" s="116"/>
      <c r="I71" s="116"/>
      <c r="J71" s="116"/>
      <c r="K71" s="116"/>
      <c r="L71" s="116"/>
    </row>
    <row r="72" spans="1:12" ht="12.75">
      <c r="A72" s="45"/>
      <c r="B72" s="49">
        <v>60</v>
      </c>
      <c r="C72" s="73" t="s">
        <v>16</v>
      </c>
      <c r="D72" s="71"/>
      <c r="E72" s="71"/>
      <c r="F72" s="71"/>
      <c r="G72" s="71"/>
      <c r="H72" s="71"/>
      <c r="I72" s="71"/>
      <c r="J72" s="71"/>
      <c r="K72" s="71"/>
      <c r="L72" s="71"/>
    </row>
    <row r="73" spans="1:12" ht="38.25">
      <c r="A73" s="45"/>
      <c r="B73" s="49" t="s">
        <v>53</v>
      </c>
      <c r="C73" s="73" t="s">
        <v>148</v>
      </c>
      <c r="D73" s="85">
        <v>0</v>
      </c>
      <c r="E73" s="55">
        <v>2941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f>SUM(J73:K73)</f>
        <v>0</v>
      </c>
    </row>
    <row r="74" spans="1:12" ht="12.75">
      <c r="A74" s="45" t="s">
        <v>12</v>
      </c>
      <c r="B74" s="49">
        <v>60</v>
      </c>
      <c r="C74" s="73" t="s">
        <v>16</v>
      </c>
      <c r="D74" s="80">
        <f aca="true" t="shared" si="11" ref="D74:L74">D73</f>
        <v>0</v>
      </c>
      <c r="E74" s="78">
        <f t="shared" si="11"/>
        <v>2941</v>
      </c>
      <c r="F74" s="80">
        <f t="shared" si="11"/>
        <v>0</v>
      </c>
      <c r="G74" s="80">
        <f t="shared" si="11"/>
        <v>0</v>
      </c>
      <c r="H74" s="80">
        <f t="shared" si="11"/>
        <v>0</v>
      </c>
      <c r="I74" s="80">
        <f t="shared" si="11"/>
        <v>0</v>
      </c>
      <c r="J74" s="80">
        <f t="shared" si="11"/>
        <v>0</v>
      </c>
      <c r="K74" s="80">
        <f t="shared" si="11"/>
        <v>0</v>
      </c>
      <c r="L74" s="80">
        <f t="shared" si="11"/>
        <v>0</v>
      </c>
    </row>
    <row r="75" spans="1:12" ht="12.75">
      <c r="A75" s="45"/>
      <c r="B75" s="49"/>
      <c r="C75" s="73"/>
      <c r="D75" s="77"/>
      <c r="E75" s="77"/>
      <c r="F75" s="77"/>
      <c r="G75" s="77"/>
      <c r="H75" s="77"/>
      <c r="I75" s="77"/>
      <c r="J75" s="77"/>
      <c r="K75" s="77"/>
      <c r="L75" s="77"/>
    </row>
    <row r="76" spans="1:12" ht="12.75">
      <c r="A76" s="45"/>
      <c r="B76" s="49">
        <v>45</v>
      </c>
      <c r="C76" s="73" t="s">
        <v>18</v>
      </c>
      <c r="D76" s="71"/>
      <c r="E76" s="71"/>
      <c r="F76" s="71"/>
      <c r="G76" s="71"/>
      <c r="H76" s="71"/>
      <c r="I76" s="71"/>
      <c r="J76" s="71"/>
      <c r="K76" s="71"/>
      <c r="L76" s="71"/>
    </row>
    <row r="77" spans="1:12" ht="25.5">
      <c r="A77" s="45"/>
      <c r="B77" s="74" t="s">
        <v>47</v>
      </c>
      <c r="C77" s="73" t="s">
        <v>48</v>
      </c>
      <c r="D77" s="54">
        <v>0</v>
      </c>
      <c r="E77" s="55">
        <v>14788</v>
      </c>
      <c r="F77" s="54">
        <v>0</v>
      </c>
      <c r="G77" s="44">
        <v>13400</v>
      </c>
      <c r="H77" s="54">
        <v>0</v>
      </c>
      <c r="I77" s="44">
        <v>16900</v>
      </c>
      <c r="J77" s="54">
        <v>0</v>
      </c>
      <c r="K77" s="44">
        <v>15400</v>
      </c>
      <c r="L77" s="44">
        <f>SUM(J77:K77)</f>
        <v>15400</v>
      </c>
    </row>
    <row r="78" spans="1:12" ht="38.25">
      <c r="A78" s="45"/>
      <c r="B78" s="74" t="s">
        <v>129</v>
      </c>
      <c r="C78" s="73" t="s">
        <v>130</v>
      </c>
      <c r="D78" s="75">
        <v>3241</v>
      </c>
      <c r="E78" s="54">
        <v>0</v>
      </c>
      <c r="F78" s="75">
        <v>1</v>
      </c>
      <c r="G78" s="54">
        <v>0</v>
      </c>
      <c r="H78" s="44">
        <v>1</v>
      </c>
      <c r="I78" s="54">
        <v>0</v>
      </c>
      <c r="J78" s="75">
        <v>1</v>
      </c>
      <c r="K78" s="54">
        <v>0</v>
      </c>
      <c r="L78" s="75">
        <f>SUM(J78:K78)</f>
        <v>1</v>
      </c>
    </row>
    <row r="79" spans="1:12" ht="25.5">
      <c r="A79" s="45"/>
      <c r="B79" s="74" t="s">
        <v>131</v>
      </c>
      <c r="C79" s="73" t="s">
        <v>132</v>
      </c>
      <c r="D79" s="75">
        <v>4360</v>
      </c>
      <c r="E79" s="54">
        <v>0</v>
      </c>
      <c r="F79" s="75">
        <v>1</v>
      </c>
      <c r="G79" s="54">
        <v>0</v>
      </c>
      <c r="H79" s="44">
        <v>1</v>
      </c>
      <c r="I79" s="54">
        <v>0</v>
      </c>
      <c r="J79" s="75">
        <v>9063</v>
      </c>
      <c r="K79" s="54">
        <v>0</v>
      </c>
      <c r="L79" s="75">
        <f>SUM(J79:K79)</f>
        <v>9063</v>
      </c>
    </row>
    <row r="80" spans="1:12" ht="12.75">
      <c r="A80" s="45" t="s">
        <v>12</v>
      </c>
      <c r="B80" s="49">
        <v>45</v>
      </c>
      <c r="C80" s="73" t="s">
        <v>18</v>
      </c>
      <c r="D80" s="78">
        <f aca="true" t="shared" si="12" ref="D80:L80">SUM(D77:D79)</f>
        <v>7601</v>
      </c>
      <c r="E80" s="57">
        <f t="shared" si="12"/>
        <v>14788</v>
      </c>
      <c r="F80" s="79">
        <f t="shared" si="12"/>
        <v>2</v>
      </c>
      <c r="G80" s="78">
        <f t="shared" si="12"/>
        <v>13400</v>
      </c>
      <c r="H80" s="78">
        <f t="shared" si="12"/>
        <v>2</v>
      </c>
      <c r="I80" s="78">
        <f t="shared" si="12"/>
        <v>16900</v>
      </c>
      <c r="J80" s="79">
        <f t="shared" si="12"/>
        <v>9064</v>
      </c>
      <c r="K80" s="78">
        <f t="shared" si="12"/>
        <v>15400</v>
      </c>
      <c r="L80" s="78">
        <f t="shared" si="12"/>
        <v>24464</v>
      </c>
    </row>
    <row r="81" spans="1:12" ht="12.75">
      <c r="A81" s="45"/>
      <c r="B81" s="49"/>
      <c r="C81" s="73"/>
      <c r="D81" s="77"/>
      <c r="E81" s="58"/>
      <c r="F81" s="86"/>
      <c r="G81" s="77"/>
      <c r="H81" s="77"/>
      <c r="I81" s="77"/>
      <c r="J81" s="86"/>
      <c r="K81" s="77"/>
      <c r="L81" s="77"/>
    </row>
    <row r="82" spans="1:12" ht="12.75">
      <c r="A82" s="45"/>
      <c r="B82" s="87">
        <v>46</v>
      </c>
      <c r="C82" s="73" t="s">
        <v>20</v>
      </c>
      <c r="D82" s="71"/>
      <c r="E82" s="44"/>
      <c r="F82" s="71"/>
      <c r="G82" s="44"/>
      <c r="H82" s="71"/>
      <c r="I82" s="44"/>
      <c r="J82" s="71"/>
      <c r="K82" s="44"/>
      <c r="L82" s="44"/>
    </row>
    <row r="83" spans="1:12" ht="25.5">
      <c r="A83" s="45"/>
      <c r="B83" s="74" t="s">
        <v>49</v>
      </c>
      <c r="C83" s="73" t="s">
        <v>48</v>
      </c>
      <c r="D83" s="54">
        <v>0</v>
      </c>
      <c r="E83" s="55">
        <v>2349</v>
      </c>
      <c r="F83" s="59">
        <v>0</v>
      </c>
      <c r="G83" s="58">
        <v>2350</v>
      </c>
      <c r="H83" s="59">
        <v>0</v>
      </c>
      <c r="I83" s="58">
        <v>3150</v>
      </c>
      <c r="J83" s="59">
        <v>0</v>
      </c>
      <c r="K83" s="58">
        <v>3520</v>
      </c>
      <c r="L83" s="58">
        <f>SUM(J83:K83)</f>
        <v>3520</v>
      </c>
    </row>
    <row r="84" spans="1:12" ht="38.25">
      <c r="A84" s="45"/>
      <c r="B84" s="74" t="s">
        <v>133</v>
      </c>
      <c r="C84" s="73" t="s">
        <v>130</v>
      </c>
      <c r="D84" s="88">
        <v>585</v>
      </c>
      <c r="E84" s="85">
        <v>0</v>
      </c>
      <c r="F84" s="88">
        <v>712</v>
      </c>
      <c r="G84" s="85">
        <v>0</v>
      </c>
      <c r="H84" s="71">
        <v>712</v>
      </c>
      <c r="I84" s="85">
        <v>0</v>
      </c>
      <c r="J84" s="88">
        <v>1</v>
      </c>
      <c r="K84" s="85">
        <v>0</v>
      </c>
      <c r="L84" s="75">
        <f>SUM(J84:K84)</f>
        <v>1</v>
      </c>
    </row>
    <row r="85" spans="1:12" ht="25.5">
      <c r="A85" s="45"/>
      <c r="B85" s="74" t="s">
        <v>134</v>
      </c>
      <c r="C85" s="73" t="s">
        <v>135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8">
        <v>1062</v>
      </c>
      <c r="K85" s="85">
        <v>0</v>
      </c>
      <c r="L85" s="75">
        <f>SUM(J85:K85)</f>
        <v>1062</v>
      </c>
    </row>
    <row r="86" spans="1:12" ht="12.75">
      <c r="A86" s="45" t="s">
        <v>12</v>
      </c>
      <c r="B86" s="87">
        <v>46</v>
      </c>
      <c r="C86" s="73" t="s">
        <v>20</v>
      </c>
      <c r="D86" s="78">
        <f aca="true" t="shared" si="13" ref="D86:L86">SUM(D83:D85)</f>
        <v>585</v>
      </c>
      <c r="E86" s="78">
        <f t="shared" si="13"/>
        <v>2349</v>
      </c>
      <c r="F86" s="79">
        <f t="shared" si="13"/>
        <v>712</v>
      </c>
      <c r="G86" s="78">
        <f t="shared" si="13"/>
        <v>2350</v>
      </c>
      <c r="H86" s="78">
        <f t="shared" si="13"/>
        <v>712</v>
      </c>
      <c r="I86" s="78">
        <f t="shared" si="13"/>
        <v>3150</v>
      </c>
      <c r="J86" s="79">
        <f t="shared" si="13"/>
        <v>1063</v>
      </c>
      <c r="K86" s="78">
        <f t="shared" si="13"/>
        <v>3520</v>
      </c>
      <c r="L86" s="78">
        <f t="shared" si="13"/>
        <v>4583</v>
      </c>
    </row>
    <row r="87" spans="1:12" ht="12.75">
      <c r="A87" s="45"/>
      <c r="B87" s="74"/>
      <c r="C87" s="73"/>
      <c r="D87" s="71"/>
      <c r="E87" s="71"/>
      <c r="F87" s="71"/>
      <c r="G87" s="71"/>
      <c r="H87" s="71"/>
      <c r="I87" s="71"/>
      <c r="J87" s="71"/>
      <c r="K87" s="71"/>
      <c r="L87" s="44"/>
    </row>
    <row r="88" spans="1:12" ht="12.75">
      <c r="A88" s="45"/>
      <c r="B88" s="87">
        <v>47</v>
      </c>
      <c r="C88" s="73" t="s">
        <v>22</v>
      </c>
      <c r="D88" s="71"/>
      <c r="E88" s="71"/>
      <c r="F88" s="71"/>
      <c r="G88" s="71"/>
      <c r="H88" s="71"/>
      <c r="I88" s="71"/>
      <c r="J88" s="71"/>
      <c r="K88" s="71"/>
      <c r="L88" s="44"/>
    </row>
    <row r="89" spans="1:12" ht="25.5">
      <c r="A89" s="45"/>
      <c r="B89" s="74" t="s">
        <v>50</v>
      </c>
      <c r="C89" s="73" t="s">
        <v>48</v>
      </c>
      <c r="D89" s="76">
        <v>0</v>
      </c>
      <c r="E89" s="86">
        <v>237</v>
      </c>
      <c r="F89" s="76">
        <v>0</v>
      </c>
      <c r="G89" s="77">
        <v>434</v>
      </c>
      <c r="H89" s="76">
        <v>0</v>
      </c>
      <c r="I89" s="77">
        <v>734</v>
      </c>
      <c r="J89" s="76">
        <v>0</v>
      </c>
      <c r="K89" s="77">
        <v>500</v>
      </c>
      <c r="L89" s="58">
        <f>SUM(J89:K89)</f>
        <v>500</v>
      </c>
    </row>
    <row r="90" spans="1:12" ht="38.25">
      <c r="A90" s="45"/>
      <c r="B90" s="74" t="s">
        <v>136</v>
      </c>
      <c r="C90" s="73" t="s">
        <v>130</v>
      </c>
      <c r="D90" s="86">
        <v>498</v>
      </c>
      <c r="E90" s="76">
        <v>0</v>
      </c>
      <c r="F90" s="86">
        <v>1</v>
      </c>
      <c r="G90" s="76">
        <v>0</v>
      </c>
      <c r="H90" s="77">
        <v>1</v>
      </c>
      <c r="I90" s="76">
        <v>0</v>
      </c>
      <c r="J90" s="86">
        <v>1</v>
      </c>
      <c r="K90" s="76">
        <v>0</v>
      </c>
      <c r="L90" s="55">
        <f>SUM(J90:K90)</f>
        <v>1</v>
      </c>
    </row>
    <row r="91" spans="1:12" ht="12.75">
      <c r="A91" s="45" t="s">
        <v>12</v>
      </c>
      <c r="B91" s="87">
        <v>47</v>
      </c>
      <c r="C91" s="73" t="s">
        <v>22</v>
      </c>
      <c r="D91" s="78">
        <f aca="true" t="shared" si="14" ref="D91:L91">SUM(D89:D90)</f>
        <v>498</v>
      </c>
      <c r="E91" s="79">
        <f t="shared" si="14"/>
        <v>237</v>
      </c>
      <c r="F91" s="79">
        <f t="shared" si="14"/>
        <v>1</v>
      </c>
      <c r="G91" s="78">
        <f t="shared" si="14"/>
        <v>434</v>
      </c>
      <c r="H91" s="78">
        <f t="shared" si="14"/>
        <v>1</v>
      </c>
      <c r="I91" s="78">
        <f t="shared" si="14"/>
        <v>734</v>
      </c>
      <c r="J91" s="79">
        <f t="shared" si="14"/>
        <v>1</v>
      </c>
      <c r="K91" s="78">
        <f t="shared" si="14"/>
        <v>500</v>
      </c>
      <c r="L91" s="78">
        <f t="shared" si="14"/>
        <v>501</v>
      </c>
    </row>
    <row r="92" spans="1:12" ht="12.75">
      <c r="A92" s="45"/>
      <c r="B92" s="74"/>
      <c r="C92" s="73"/>
      <c r="D92" s="71"/>
      <c r="E92" s="71"/>
      <c r="F92" s="71"/>
      <c r="G92" s="71"/>
      <c r="H92" s="71"/>
      <c r="I92" s="71"/>
      <c r="J92" s="71"/>
      <c r="K92" s="71"/>
      <c r="L92" s="44"/>
    </row>
    <row r="93" spans="1:12" ht="12.75">
      <c r="A93" s="45"/>
      <c r="B93" s="87">
        <v>48</v>
      </c>
      <c r="C93" s="73" t="s">
        <v>24</v>
      </c>
      <c r="D93" s="71"/>
      <c r="E93" s="71"/>
      <c r="F93" s="71"/>
      <c r="G93" s="71"/>
      <c r="H93" s="71"/>
      <c r="I93" s="71"/>
      <c r="J93" s="71"/>
      <c r="K93" s="71"/>
      <c r="L93" s="44"/>
    </row>
    <row r="94" spans="1:12" ht="25.5">
      <c r="A94" s="45"/>
      <c r="B94" s="74" t="s">
        <v>51</v>
      </c>
      <c r="C94" s="73" t="s">
        <v>48</v>
      </c>
      <c r="D94" s="54">
        <v>0</v>
      </c>
      <c r="E94" s="55">
        <v>3600</v>
      </c>
      <c r="F94" s="54">
        <v>0</v>
      </c>
      <c r="G94" s="44">
        <v>3745</v>
      </c>
      <c r="H94" s="54">
        <v>0</v>
      </c>
      <c r="I94" s="44">
        <v>4645</v>
      </c>
      <c r="J94" s="54">
        <v>0</v>
      </c>
      <c r="K94" s="44">
        <v>4820</v>
      </c>
      <c r="L94" s="44">
        <f>SUM(J94:K94)</f>
        <v>4820</v>
      </c>
    </row>
    <row r="95" spans="1:12" ht="38.25">
      <c r="A95" s="45"/>
      <c r="B95" s="74" t="s">
        <v>52</v>
      </c>
      <c r="C95" s="73" t="s">
        <v>130</v>
      </c>
      <c r="D95" s="88">
        <v>2212</v>
      </c>
      <c r="E95" s="85">
        <v>0</v>
      </c>
      <c r="F95" s="88">
        <v>1700</v>
      </c>
      <c r="G95" s="85">
        <v>0</v>
      </c>
      <c r="H95" s="71">
        <v>1700</v>
      </c>
      <c r="I95" s="85">
        <v>0</v>
      </c>
      <c r="J95" s="88">
        <v>1</v>
      </c>
      <c r="K95" s="85">
        <v>0</v>
      </c>
      <c r="L95" s="75">
        <f>SUM(J95:K95)</f>
        <v>1</v>
      </c>
    </row>
    <row r="96" spans="1:12" ht="25.5">
      <c r="A96" s="45"/>
      <c r="B96" s="74" t="s">
        <v>137</v>
      </c>
      <c r="C96" s="73" t="s">
        <v>138</v>
      </c>
      <c r="D96" s="88">
        <v>46</v>
      </c>
      <c r="E96" s="85">
        <v>0</v>
      </c>
      <c r="F96" s="88">
        <v>1</v>
      </c>
      <c r="G96" s="85">
        <v>0</v>
      </c>
      <c r="H96" s="71">
        <v>1</v>
      </c>
      <c r="I96" s="85">
        <v>0</v>
      </c>
      <c r="J96" s="88">
        <v>2528</v>
      </c>
      <c r="K96" s="85">
        <v>0</v>
      </c>
      <c r="L96" s="75">
        <f>SUM(J96:K96)</f>
        <v>2528</v>
      </c>
    </row>
    <row r="97" spans="1:12" ht="12.75">
      <c r="A97" s="45" t="s">
        <v>12</v>
      </c>
      <c r="B97" s="87">
        <v>48</v>
      </c>
      <c r="C97" s="73" t="s">
        <v>24</v>
      </c>
      <c r="D97" s="78">
        <f aca="true" t="shared" si="15" ref="D97:L97">SUM(D94:D96)</f>
        <v>2258</v>
      </c>
      <c r="E97" s="78">
        <f t="shared" si="15"/>
        <v>3600</v>
      </c>
      <c r="F97" s="79">
        <f t="shared" si="15"/>
        <v>1701</v>
      </c>
      <c r="G97" s="78">
        <f t="shared" si="15"/>
        <v>3745</v>
      </c>
      <c r="H97" s="78">
        <f t="shared" si="15"/>
        <v>1701</v>
      </c>
      <c r="I97" s="78">
        <f t="shared" si="15"/>
        <v>4645</v>
      </c>
      <c r="J97" s="79">
        <f t="shared" si="15"/>
        <v>2529</v>
      </c>
      <c r="K97" s="78">
        <f t="shared" si="15"/>
        <v>4820</v>
      </c>
      <c r="L97" s="78">
        <f t="shared" si="15"/>
        <v>7349</v>
      </c>
    </row>
    <row r="98" spans="1:12" ht="15" customHeight="1">
      <c r="A98" s="45"/>
      <c r="B98" s="87"/>
      <c r="C98" s="73"/>
      <c r="D98" s="77"/>
      <c r="E98" s="77"/>
      <c r="F98" s="77"/>
      <c r="G98" s="77"/>
      <c r="H98" s="77"/>
      <c r="I98" s="77"/>
      <c r="J98" s="77"/>
      <c r="K98" s="77"/>
      <c r="L98" s="58"/>
    </row>
    <row r="99" spans="1:12" ht="38.25">
      <c r="A99" s="81"/>
      <c r="B99" s="118" t="s">
        <v>53</v>
      </c>
      <c r="C99" s="89" t="s">
        <v>148</v>
      </c>
      <c r="D99" s="63">
        <v>0</v>
      </c>
      <c r="E99" s="63">
        <v>0</v>
      </c>
      <c r="F99" s="63">
        <v>0</v>
      </c>
      <c r="G99" s="65">
        <v>3500</v>
      </c>
      <c r="H99" s="63">
        <v>0</v>
      </c>
      <c r="I99" s="65">
        <v>3500</v>
      </c>
      <c r="J99" s="63">
        <v>0</v>
      </c>
      <c r="K99" s="65">
        <v>4025</v>
      </c>
      <c r="L99" s="65">
        <f>SUM(J99:K99)</f>
        <v>4025</v>
      </c>
    </row>
    <row r="100" spans="1:12" ht="12.75">
      <c r="A100" s="45" t="s">
        <v>12</v>
      </c>
      <c r="B100" s="49">
        <v>60</v>
      </c>
      <c r="C100" s="73" t="s">
        <v>16</v>
      </c>
      <c r="D100" s="65">
        <f>D99+D97+D91+D86+D80</f>
        <v>10942</v>
      </c>
      <c r="E100" s="117">
        <f>E99+E97+E91+E86+E80+E74</f>
        <v>23915</v>
      </c>
      <c r="F100" s="64">
        <f aca="true" t="shared" si="16" ref="F100:K100">F99+F97+F91+F86+F80</f>
        <v>2416</v>
      </c>
      <c r="G100" s="65">
        <f t="shared" si="16"/>
        <v>23429</v>
      </c>
      <c r="H100" s="65">
        <f t="shared" si="16"/>
        <v>2416</v>
      </c>
      <c r="I100" s="65">
        <f t="shared" si="16"/>
        <v>28929</v>
      </c>
      <c r="J100" s="64">
        <f t="shared" si="16"/>
        <v>12657</v>
      </c>
      <c r="K100" s="65">
        <f t="shared" si="16"/>
        <v>28265</v>
      </c>
      <c r="L100" s="65">
        <f>SUM(J100:K100)</f>
        <v>40922</v>
      </c>
    </row>
    <row r="101" spans="1:12" ht="25.5">
      <c r="A101" s="45" t="s">
        <v>12</v>
      </c>
      <c r="B101" s="51">
        <v>1.101</v>
      </c>
      <c r="C101" s="70" t="s">
        <v>46</v>
      </c>
      <c r="D101" s="57">
        <f aca="true" t="shared" si="17" ref="D101:K101">D100</f>
        <v>10942</v>
      </c>
      <c r="E101" s="57">
        <f t="shared" si="17"/>
        <v>23915</v>
      </c>
      <c r="F101" s="83">
        <f t="shared" si="17"/>
        <v>2416</v>
      </c>
      <c r="G101" s="57">
        <f t="shared" si="17"/>
        <v>23429</v>
      </c>
      <c r="H101" s="57">
        <f t="shared" si="17"/>
        <v>2416</v>
      </c>
      <c r="I101" s="57">
        <f t="shared" si="17"/>
        <v>28929</v>
      </c>
      <c r="J101" s="83">
        <f t="shared" si="17"/>
        <v>12657</v>
      </c>
      <c r="K101" s="57">
        <f t="shared" si="17"/>
        <v>28265</v>
      </c>
      <c r="L101" s="57">
        <f>SUM(J101:K101)</f>
        <v>40922</v>
      </c>
    </row>
    <row r="102" spans="1:12" ht="12.75">
      <c r="A102" s="45" t="s">
        <v>12</v>
      </c>
      <c r="B102" s="72">
        <v>1</v>
      </c>
      <c r="C102" s="73" t="s">
        <v>54</v>
      </c>
      <c r="D102" s="57">
        <f aca="true" t="shared" si="18" ref="D102:K102">D101+D69</f>
        <v>26863</v>
      </c>
      <c r="E102" s="57">
        <f t="shared" si="18"/>
        <v>62304</v>
      </c>
      <c r="F102" s="83">
        <f t="shared" si="18"/>
        <v>21851</v>
      </c>
      <c r="G102" s="57">
        <f t="shared" si="18"/>
        <v>53556</v>
      </c>
      <c r="H102" s="57">
        <f t="shared" si="18"/>
        <v>21851</v>
      </c>
      <c r="I102" s="57">
        <f t="shared" si="18"/>
        <v>67056</v>
      </c>
      <c r="J102" s="83">
        <f t="shared" si="18"/>
        <v>24434</v>
      </c>
      <c r="K102" s="57">
        <f t="shared" si="18"/>
        <v>64878</v>
      </c>
      <c r="L102" s="57">
        <f>SUM(J102:K102)</f>
        <v>89312</v>
      </c>
    </row>
    <row r="103" spans="1:12" ht="12.75">
      <c r="A103" s="45" t="s">
        <v>12</v>
      </c>
      <c r="B103" s="69">
        <v>2215</v>
      </c>
      <c r="C103" s="70" t="s">
        <v>2</v>
      </c>
      <c r="D103" s="57">
        <f aca="true" t="shared" si="19" ref="D103:K103">D102</f>
        <v>26863</v>
      </c>
      <c r="E103" s="57">
        <f t="shared" si="19"/>
        <v>62304</v>
      </c>
      <c r="F103" s="83">
        <f t="shared" si="19"/>
        <v>21851</v>
      </c>
      <c r="G103" s="57">
        <f t="shared" si="19"/>
        <v>53556</v>
      </c>
      <c r="H103" s="57">
        <f t="shared" si="19"/>
        <v>21851</v>
      </c>
      <c r="I103" s="57">
        <f t="shared" si="19"/>
        <v>67056</v>
      </c>
      <c r="J103" s="83">
        <f t="shared" si="19"/>
        <v>24434</v>
      </c>
      <c r="K103" s="57">
        <f t="shared" si="19"/>
        <v>64878</v>
      </c>
      <c r="L103" s="57">
        <f>SUM(J103:K103)</f>
        <v>89312</v>
      </c>
    </row>
    <row r="104" spans="1:12" ht="15" customHeight="1">
      <c r="A104" s="45"/>
      <c r="B104" s="69"/>
      <c r="C104" s="7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1:12" ht="12.75">
      <c r="A105" s="45" t="s">
        <v>14</v>
      </c>
      <c r="B105" s="46">
        <v>2216</v>
      </c>
      <c r="C105" s="47" t="s">
        <v>3</v>
      </c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2.75">
      <c r="A106" s="45"/>
      <c r="B106" s="91">
        <v>5</v>
      </c>
      <c r="C106" s="50" t="s">
        <v>98</v>
      </c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2.75">
      <c r="A107" s="45"/>
      <c r="B107" s="51">
        <v>5.053</v>
      </c>
      <c r="C107" s="47" t="s">
        <v>16</v>
      </c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2.75">
      <c r="A108" s="45"/>
      <c r="B108" s="52">
        <v>60</v>
      </c>
      <c r="C108" s="50" t="s">
        <v>185</v>
      </c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38.25">
      <c r="A109" s="45"/>
      <c r="B109" s="92">
        <v>85</v>
      </c>
      <c r="C109" s="50" t="s">
        <v>99</v>
      </c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2.75">
      <c r="A110" s="45"/>
      <c r="B110" s="52" t="s">
        <v>103</v>
      </c>
      <c r="C110" s="50" t="s">
        <v>90</v>
      </c>
      <c r="D110" s="59">
        <v>0</v>
      </c>
      <c r="E110" s="55">
        <v>1977</v>
      </c>
      <c r="F110" s="54">
        <v>0</v>
      </c>
      <c r="G110" s="44">
        <v>1830</v>
      </c>
      <c r="H110" s="54">
        <v>0</v>
      </c>
      <c r="I110" s="44">
        <v>2330</v>
      </c>
      <c r="J110" s="54">
        <v>0</v>
      </c>
      <c r="K110" s="44">
        <v>2206</v>
      </c>
      <c r="L110" s="44">
        <f>SUM(J110:K110)</f>
        <v>2206</v>
      </c>
    </row>
    <row r="111" spans="1:12" ht="12.75">
      <c r="A111" s="45" t="s">
        <v>12</v>
      </c>
      <c r="B111" s="52">
        <v>60</v>
      </c>
      <c r="C111" s="50" t="s">
        <v>185</v>
      </c>
      <c r="D111" s="56">
        <f aca="true" t="shared" si="20" ref="D111:I111">SUM(D110:D110)</f>
        <v>0</v>
      </c>
      <c r="E111" s="57">
        <f t="shared" si="20"/>
        <v>1977</v>
      </c>
      <c r="F111" s="56">
        <f t="shared" si="20"/>
        <v>0</v>
      </c>
      <c r="G111" s="57">
        <f t="shared" si="20"/>
        <v>1830</v>
      </c>
      <c r="H111" s="56">
        <f t="shared" si="20"/>
        <v>0</v>
      </c>
      <c r="I111" s="57">
        <f t="shared" si="20"/>
        <v>2330</v>
      </c>
      <c r="J111" s="56">
        <f>SUM(J110:J110)</f>
        <v>0</v>
      </c>
      <c r="K111" s="57">
        <f>SUM(K110:K110)</f>
        <v>2206</v>
      </c>
      <c r="L111" s="57">
        <f>SUM(L110:L110)</f>
        <v>2206</v>
      </c>
    </row>
    <row r="112" spans="1:12" ht="15" customHeight="1">
      <c r="A112" s="45"/>
      <c r="B112" s="52"/>
      <c r="C112" s="50"/>
      <c r="D112" s="58"/>
      <c r="E112" s="58"/>
      <c r="F112" s="58"/>
      <c r="G112" s="58"/>
      <c r="H112" s="58"/>
      <c r="I112" s="58"/>
      <c r="J112" s="58"/>
      <c r="K112" s="58"/>
      <c r="L112" s="58"/>
    </row>
    <row r="113" spans="1:12" ht="12.75">
      <c r="A113" s="45"/>
      <c r="B113" s="52">
        <v>61</v>
      </c>
      <c r="C113" s="50" t="s">
        <v>92</v>
      </c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38.25">
      <c r="A114" s="45"/>
      <c r="B114" s="92">
        <v>85</v>
      </c>
      <c r="C114" s="50" t="s">
        <v>99</v>
      </c>
      <c r="D114" s="58"/>
      <c r="E114" s="58"/>
      <c r="F114" s="58"/>
      <c r="G114" s="58"/>
      <c r="H114" s="58"/>
      <c r="I114" s="58"/>
      <c r="J114" s="58"/>
      <c r="K114" s="58"/>
      <c r="L114" s="58"/>
    </row>
    <row r="115" spans="1:12" ht="12.75">
      <c r="A115" s="45"/>
      <c r="B115" s="52" t="s">
        <v>104</v>
      </c>
      <c r="C115" s="50" t="s">
        <v>93</v>
      </c>
      <c r="D115" s="59">
        <v>0</v>
      </c>
      <c r="E115" s="55">
        <v>5149</v>
      </c>
      <c r="F115" s="59">
        <v>0</v>
      </c>
      <c r="G115" s="58">
        <v>4386</v>
      </c>
      <c r="H115" s="59">
        <v>0</v>
      </c>
      <c r="I115" s="58">
        <v>4386</v>
      </c>
      <c r="J115" s="59">
        <v>0</v>
      </c>
      <c r="K115" s="58">
        <v>5044</v>
      </c>
      <c r="L115" s="58">
        <f>SUM(J115:K115)</f>
        <v>5044</v>
      </c>
    </row>
    <row r="116" spans="1:12" ht="15" customHeight="1">
      <c r="A116" s="45"/>
      <c r="B116" s="52"/>
      <c r="C116" s="50"/>
      <c r="D116" s="58"/>
      <c r="E116" s="58"/>
      <c r="F116" s="58"/>
      <c r="G116" s="58"/>
      <c r="H116" s="58"/>
      <c r="I116" s="58"/>
      <c r="J116" s="58"/>
      <c r="K116" s="58"/>
      <c r="L116" s="58"/>
    </row>
    <row r="117" spans="1:12" ht="38.25">
      <c r="A117" s="45"/>
      <c r="B117" s="92">
        <v>86</v>
      </c>
      <c r="C117" s="50" t="s">
        <v>100</v>
      </c>
      <c r="D117" s="58"/>
      <c r="E117" s="58"/>
      <c r="F117" s="58"/>
      <c r="G117" s="58"/>
      <c r="H117" s="58"/>
      <c r="I117" s="58"/>
      <c r="J117" s="58"/>
      <c r="K117" s="58"/>
      <c r="L117" s="58"/>
    </row>
    <row r="118" spans="1:12" ht="12.75">
      <c r="A118" s="45"/>
      <c r="B118" s="52" t="s">
        <v>105</v>
      </c>
      <c r="C118" s="50" t="s">
        <v>93</v>
      </c>
      <c r="D118" s="59">
        <v>0</v>
      </c>
      <c r="E118" s="59">
        <v>0</v>
      </c>
      <c r="F118" s="59">
        <v>0</v>
      </c>
      <c r="G118" s="58">
        <v>617</v>
      </c>
      <c r="H118" s="59">
        <v>0</v>
      </c>
      <c r="I118" s="58">
        <v>617</v>
      </c>
      <c r="J118" s="59">
        <v>0</v>
      </c>
      <c r="K118" s="58">
        <v>710</v>
      </c>
      <c r="L118" s="58">
        <f>SUM(J118:K118)</f>
        <v>710</v>
      </c>
    </row>
    <row r="119" spans="1:12" ht="12.75">
      <c r="A119" s="45"/>
      <c r="B119" s="52"/>
      <c r="C119" s="50"/>
      <c r="D119" s="44"/>
      <c r="E119" s="44"/>
      <c r="F119" s="44"/>
      <c r="G119" s="44"/>
      <c r="H119" s="44"/>
      <c r="I119" s="44"/>
      <c r="J119" s="44"/>
      <c r="K119" s="58"/>
      <c r="L119" s="44"/>
    </row>
    <row r="120" spans="1:12" ht="38.25">
      <c r="A120" s="45"/>
      <c r="B120" s="92">
        <v>87</v>
      </c>
      <c r="C120" s="50" t="s">
        <v>101</v>
      </c>
      <c r="D120" s="44"/>
      <c r="E120" s="44"/>
      <c r="F120" s="44"/>
      <c r="G120" s="44"/>
      <c r="H120" s="44"/>
      <c r="I120" s="44"/>
      <c r="J120" s="44"/>
      <c r="K120" s="58"/>
      <c r="L120" s="44"/>
    </row>
    <row r="121" spans="1:12" ht="12.75">
      <c r="A121" s="45"/>
      <c r="B121" s="52" t="s">
        <v>106</v>
      </c>
      <c r="C121" s="50" t="s">
        <v>93</v>
      </c>
      <c r="D121" s="54">
        <v>0</v>
      </c>
      <c r="E121" s="55">
        <v>193</v>
      </c>
      <c r="F121" s="54">
        <v>0</v>
      </c>
      <c r="G121" s="44">
        <v>306</v>
      </c>
      <c r="H121" s="54">
        <v>0</v>
      </c>
      <c r="I121" s="44">
        <v>306</v>
      </c>
      <c r="J121" s="54">
        <v>0</v>
      </c>
      <c r="K121" s="58">
        <v>352</v>
      </c>
      <c r="L121" s="44">
        <f>SUM(J121:K121)</f>
        <v>352</v>
      </c>
    </row>
    <row r="122" spans="1:12" ht="12.75">
      <c r="A122" s="45"/>
      <c r="B122" s="52"/>
      <c r="C122" s="50"/>
      <c r="D122" s="44"/>
      <c r="E122" s="44"/>
      <c r="F122" s="44"/>
      <c r="G122" s="44"/>
      <c r="H122" s="44"/>
      <c r="I122" s="44"/>
      <c r="J122" s="44"/>
      <c r="K122" s="58"/>
      <c r="L122" s="44"/>
    </row>
    <row r="123" spans="1:12" ht="38.25">
      <c r="A123" s="45"/>
      <c r="B123" s="92">
        <v>88</v>
      </c>
      <c r="C123" s="50" t="s">
        <v>102</v>
      </c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2.75">
      <c r="A124" s="45"/>
      <c r="B124" s="52" t="s">
        <v>107</v>
      </c>
      <c r="C124" s="50" t="s">
        <v>93</v>
      </c>
      <c r="D124" s="54">
        <v>0</v>
      </c>
      <c r="E124" s="55">
        <v>485</v>
      </c>
      <c r="F124" s="54">
        <v>0</v>
      </c>
      <c r="G124" s="44">
        <v>437</v>
      </c>
      <c r="H124" s="54">
        <v>0</v>
      </c>
      <c r="I124" s="44">
        <v>437</v>
      </c>
      <c r="J124" s="54">
        <v>0</v>
      </c>
      <c r="K124" s="65">
        <v>503</v>
      </c>
      <c r="L124" s="44">
        <f>SUM(J124:K124)</f>
        <v>503</v>
      </c>
    </row>
    <row r="125" spans="1:12" ht="12.75">
      <c r="A125" s="45" t="s">
        <v>12</v>
      </c>
      <c r="B125" s="52">
        <v>61</v>
      </c>
      <c r="C125" s="50" t="s">
        <v>92</v>
      </c>
      <c r="D125" s="56">
        <f aca="true" t="shared" si="21" ref="D125:K125">SUM(D115:D124)</f>
        <v>0</v>
      </c>
      <c r="E125" s="57">
        <f t="shared" si="21"/>
        <v>5827</v>
      </c>
      <c r="F125" s="56">
        <f t="shared" si="21"/>
        <v>0</v>
      </c>
      <c r="G125" s="57">
        <f t="shared" si="21"/>
        <v>5746</v>
      </c>
      <c r="H125" s="56">
        <f t="shared" si="21"/>
        <v>0</v>
      </c>
      <c r="I125" s="57">
        <f t="shared" si="21"/>
        <v>5746</v>
      </c>
      <c r="J125" s="56">
        <f t="shared" si="21"/>
        <v>0</v>
      </c>
      <c r="K125" s="57">
        <f t="shared" si="21"/>
        <v>6609</v>
      </c>
      <c r="L125" s="57">
        <f>SUM(J125:K125)</f>
        <v>6609</v>
      </c>
    </row>
    <row r="126" spans="1:12" ht="12.75">
      <c r="A126" s="45" t="s">
        <v>12</v>
      </c>
      <c r="B126" s="51">
        <v>5.053</v>
      </c>
      <c r="C126" s="47" t="s">
        <v>16</v>
      </c>
      <c r="D126" s="54">
        <f aca="true" t="shared" si="22" ref="D126:K126">D125+D111</f>
        <v>0</v>
      </c>
      <c r="E126" s="44">
        <f t="shared" si="22"/>
        <v>7804</v>
      </c>
      <c r="F126" s="54">
        <f t="shared" si="22"/>
        <v>0</v>
      </c>
      <c r="G126" s="44">
        <f t="shared" si="22"/>
        <v>7576</v>
      </c>
      <c r="H126" s="54">
        <f t="shared" si="22"/>
        <v>0</v>
      </c>
      <c r="I126" s="44">
        <f t="shared" si="22"/>
        <v>8076</v>
      </c>
      <c r="J126" s="54">
        <f t="shared" si="22"/>
        <v>0</v>
      </c>
      <c r="K126" s="44">
        <f t="shared" si="22"/>
        <v>8815</v>
      </c>
      <c r="L126" s="44">
        <f>SUM(J126:K126)</f>
        <v>8815</v>
      </c>
    </row>
    <row r="127" spans="1:12" ht="12.75">
      <c r="A127" s="81" t="s">
        <v>12</v>
      </c>
      <c r="B127" s="120">
        <v>5</v>
      </c>
      <c r="C127" s="62" t="s">
        <v>98</v>
      </c>
      <c r="D127" s="56">
        <f aca="true" t="shared" si="23" ref="D127:K128">D126</f>
        <v>0</v>
      </c>
      <c r="E127" s="57">
        <f t="shared" si="23"/>
        <v>7804</v>
      </c>
      <c r="F127" s="56">
        <f t="shared" si="23"/>
        <v>0</v>
      </c>
      <c r="G127" s="57">
        <f t="shared" si="23"/>
        <v>7576</v>
      </c>
      <c r="H127" s="56">
        <f t="shared" si="23"/>
        <v>0</v>
      </c>
      <c r="I127" s="57">
        <f t="shared" si="23"/>
        <v>8076</v>
      </c>
      <c r="J127" s="56">
        <f t="shared" si="23"/>
        <v>0</v>
      </c>
      <c r="K127" s="57">
        <f t="shared" si="23"/>
        <v>8815</v>
      </c>
      <c r="L127" s="57">
        <f>SUM(J127:K127)</f>
        <v>8815</v>
      </c>
    </row>
    <row r="128" spans="1:12" ht="12.75">
      <c r="A128" s="45" t="s">
        <v>12</v>
      </c>
      <c r="B128" s="46">
        <v>2216</v>
      </c>
      <c r="C128" s="47" t="s">
        <v>3</v>
      </c>
      <c r="D128" s="63">
        <f t="shared" si="23"/>
        <v>0</v>
      </c>
      <c r="E128" s="119">
        <f t="shared" si="23"/>
        <v>7804</v>
      </c>
      <c r="F128" s="63">
        <f t="shared" si="23"/>
        <v>0</v>
      </c>
      <c r="G128" s="119">
        <f t="shared" si="23"/>
        <v>7576</v>
      </c>
      <c r="H128" s="63">
        <f t="shared" si="23"/>
        <v>0</v>
      </c>
      <c r="I128" s="119">
        <f t="shared" si="23"/>
        <v>8076</v>
      </c>
      <c r="J128" s="63">
        <f t="shared" si="23"/>
        <v>0</v>
      </c>
      <c r="K128" s="119">
        <f t="shared" si="23"/>
        <v>8815</v>
      </c>
      <c r="L128" s="119">
        <f>L127</f>
        <v>8815</v>
      </c>
    </row>
    <row r="129" spans="1:12" ht="12.75">
      <c r="A129" s="93" t="s">
        <v>12</v>
      </c>
      <c r="B129" s="94"/>
      <c r="C129" s="95" t="s">
        <v>13</v>
      </c>
      <c r="D129" s="57">
        <f aca="true" t="shared" si="24" ref="D129:K129">D103+D128+D42</f>
        <v>26863</v>
      </c>
      <c r="E129" s="57">
        <f t="shared" si="24"/>
        <v>81256</v>
      </c>
      <c r="F129" s="83">
        <f t="shared" si="24"/>
        <v>21851</v>
      </c>
      <c r="G129" s="57">
        <f t="shared" si="24"/>
        <v>70109</v>
      </c>
      <c r="H129" s="57">
        <f t="shared" si="24"/>
        <v>21851</v>
      </c>
      <c r="I129" s="57">
        <f t="shared" si="24"/>
        <v>85109</v>
      </c>
      <c r="J129" s="83">
        <f t="shared" si="24"/>
        <v>24434</v>
      </c>
      <c r="K129" s="57">
        <f t="shared" si="24"/>
        <v>83677</v>
      </c>
      <c r="L129" s="57">
        <f>SUM(J129:K129)</f>
        <v>108111</v>
      </c>
    </row>
    <row r="130" spans="1:12" ht="12.75">
      <c r="A130" s="45"/>
      <c r="B130" s="96"/>
      <c r="C130" s="70"/>
      <c r="D130" s="58"/>
      <c r="E130" s="58"/>
      <c r="F130" s="58"/>
      <c r="G130" s="58"/>
      <c r="H130" s="58"/>
      <c r="I130" s="58"/>
      <c r="J130" s="58"/>
      <c r="K130" s="58"/>
      <c r="L130" s="58"/>
    </row>
    <row r="131" spans="1:12" ht="12.75">
      <c r="A131" s="45"/>
      <c r="B131" s="96"/>
      <c r="C131" s="70" t="s">
        <v>55</v>
      </c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38.25">
      <c r="A132" s="45" t="s">
        <v>14</v>
      </c>
      <c r="B132" s="69">
        <v>4215</v>
      </c>
      <c r="C132" s="70" t="s">
        <v>149</v>
      </c>
      <c r="D132" s="71"/>
      <c r="E132" s="71"/>
      <c r="F132" s="71"/>
      <c r="G132" s="71"/>
      <c r="H132" s="71"/>
      <c r="I132" s="71"/>
      <c r="J132" s="71"/>
      <c r="K132" s="71"/>
      <c r="L132" s="71"/>
    </row>
    <row r="133" spans="1:12" ht="12.75">
      <c r="A133" s="45"/>
      <c r="B133" s="72">
        <v>1</v>
      </c>
      <c r="C133" s="73" t="s">
        <v>54</v>
      </c>
      <c r="D133" s="71"/>
      <c r="E133" s="71"/>
      <c r="F133" s="71"/>
      <c r="G133" s="71"/>
      <c r="H133" s="71"/>
      <c r="I133" s="71"/>
      <c r="J133" s="71"/>
      <c r="K133" s="71"/>
      <c r="L133" s="71"/>
    </row>
    <row r="134" spans="1:12" ht="12.75">
      <c r="A134" s="45"/>
      <c r="B134" s="51">
        <v>1.101</v>
      </c>
      <c r="C134" s="70" t="s">
        <v>56</v>
      </c>
      <c r="D134" s="71"/>
      <c r="E134" s="71"/>
      <c r="F134" s="71"/>
      <c r="G134" s="71"/>
      <c r="H134" s="71"/>
      <c r="I134" s="71"/>
      <c r="J134" s="71"/>
      <c r="K134" s="71"/>
      <c r="L134" s="71"/>
    </row>
    <row r="135" spans="1:12" ht="25.5">
      <c r="A135" s="45"/>
      <c r="B135" s="72">
        <v>60</v>
      </c>
      <c r="C135" s="73" t="s">
        <v>118</v>
      </c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ht="25.5">
      <c r="A136" s="45"/>
      <c r="B136" s="72" t="s">
        <v>57</v>
      </c>
      <c r="C136" s="73" t="s">
        <v>61</v>
      </c>
      <c r="D136" s="75">
        <v>13473</v>
      </c>
      <c r="E136" s="54">
        <v>0</v>
      </c>
      <c r="F136" s="75">
        <v>6185</v>
      </c>
      <c r="G136" s="59">
        <v>0</v>
      </c>
      <c r="H136" s="44">
        <v>6185</v>
      </c>
      <c r="I136" s="59">
        <v>0</v>
      </c>
      <c r="J136" s="75">
        <v>1</v>
      </c>
      <c r="K136" s="59">
        <v>0</v>
      </c>
      <c r="L136" s="55">
        <f>SUM(J136:K136)</f>
        <v>1</v>
      </c>
    </row>
    <row r="137" spans="1:12" ht="25.5">
      <c r="A137" s="45"/>
      <c r="B137" s="97" t="s">
        <v>77</v>
      </c>
      <c r="C137" s="73" t="s">
        <v>120</v>
      </c>
      <c r="D137" s="55">
        <v>68180</v>
      </c>
      <c r="E137" s="59">
        <v>0</v>
      </c>
      <c r="F137" s="58">
        <v>47436</v>
      </c>
      <c r="G137" s="59">
        <v>0</v>
      </c>
      <c r="H137" s="58">
        <v>47436</v>
      </c>
      <c r="I137" s="59">
        <v>0</v>
      </c>
      <c r="J137" s="58">
        <v>49779</v>
      </c>
      <c r="K137" s="59">
        <v>0</v>
      </c>
      <c r="L137" s="58">
        <f>SUM(J137:K137)</f>
        <v>49779</v>
      </c>
    </row>
    <row r="138" spans="1:12" ht="25.5">
      <c r="A138" s="45"/>
      <c r="B138" s="97" t="s">
        <v>78</v>
      </c>
      <c r="C138" s="73" t="s">
        <v>119</v>
      </c>
      <c r="D138" s="55">
        <v>1086</v>
      </c>
      <c r="E138" s="59">
        <v>0</v>
      </c>
      <c r="F138" s="58">
        <v>6092</v>
      </c>
      <c r="G138" s="59">
        <v>0</v>
      </c>
      <c r="H138" s="58">
        <v>6092</v>
      </c>
      <c r="I138" s="59">
        <v>0</v>
      </c>
      <c r="J138" s="58">
        <v>17000</v>
      </c>
      <c r="K138" s="59">
        <v>0</v>
      </c>
      <c r="L138" s="58">
        <f>SUM(J138:K138)</f>
        <v>17000</v>
      </c>
    </row>
    <row r="139" spans="1:12" ht="38.25">
      <c r="A139" s="45"/>
      <c r="B139" s="97" t="s">
        <v>190</v>
      </c>
      <c r="C139" s="73" t="s">
        <v>191</v>
      </c>
      <c r="D139" s="59">
        <v>0</v>
      </c>
      <c r="E139" s="59">
        <v>0</v>
      </c>
      <c r="F139" s="55">
        <v>406</v>
      </c>
      <c r="G139" s="59">
        <v>0</v>
      </c>
      <c r="H139" s="55">
        <v>406</v>
      </c>
      <c r="I139" s="59">
        <v>0</v>
      </c>
      <c r="J139" s="59">
        <v>0</v>
      </c>
      <c r="K139" s="59">
        <v>0</v>
      </c>
      <c r="L139" s="59">
        <f>SUM(J139:K139)</f>
        <v>0</v>
      </c>
    </row>
    <row r="140" spans="1:12" ht="38.25">
      <c r="A140" s="45"/>
      <c r="B140" s="72" t="s">
        <v>162</v>
      </c>
      <c r="C140" s="73" t="s">
        <v>161</v>
      </c>
      <c r="D140" s="55">
        <v>13500</v>
      </c>
      <c r="E140" s="59">
        <v>0</v>
      </c>
      <c r="F140" s="55">
        <v>20000</v>
      </c>
      <c r="G140" s="59">
        <v>0</v>
      </c>
      <c r="H140" s="58">
        <v>20000</v>
      </c>
      <c r="I140" s="59">
        <v>0</v>
      </c>
      <c r="J140" s="55">
        <v>20000</v>
      </c>
      <c r="K140" s="59">
        <v>0</v>
      </c>
      <c r="L140" s="55">
        <f>SUM(J140:K140)</f>
        <v>20000</v>
      </c>
    </row>
    <row r="141" spans="1:12" ht="25.5">
      <c r="A141" s="45" t="s">
        <v>12</v>
      </c>
      <c r="B141" s="72">
        <v>60</v>
      </c>
      <c r="C141" s="73" t="s">
        <v>68</v>
      </c>
      <c r="D141" s="57">
        <f aca="true" t="shared" si="25" ref="D141:L141">SUM(D136:D140)</f>
        <v>96239</v>
      </c>
      <c r="E141" s="56">
        <f t="shared" si="25"/>
        <v>0</v>
      </c>
      <c r="F141" s="57">
        <f t="shared" si="25"/>
        <v>80119</v>
      </c>
      <c r="G141" s="56">
        <f t="shared" si="25"/>
        <v>0</v>
      </c>
      <c r="H141" s="57">
        <f t="shared" si="25"/>
        <v>80119</v>
      </c>
      <c r="I141" s="56">
        <f t="shared" si="25"/>
        <v>0</v>
      </c>
      <c r="J141" s="57">
        <f t="shared" si="25"/>
        <v>86780</v>
      </c>
      <c r="K141" s="56">
        <f t="shared" si="25"/>
        <v>0</v>
      </c>
      <c r="L141" s="57">
        <f t="shared" si="25"/>
        <v>86780</v>
      </c>
    </row>
    <row r="142" spans="1:12" ht="2.25" customHeight="1">
      <c r="A142" s="45"/>
      <c r="B142" s="72"/>
      <c r="C142" s="73"/>
      <c r="D142" s="44"/>
      <c r="E142" s="44"/>
      <c r="F142" s="58"/>
      <c r="G142" s="58"/>
      <c r="H142" s="58"/>
      <c r="I142" s="58"/>
      <c r="J142" s="58"/>
      <c r="K142" s="58"/>
      <c r="L142" s="58"/>
    </row>
    <row r="143" spans="1:12" ht="25.5">
      <c r="A143" s="45"/>
      <c r="B143" s="72">
        <v>61</v>
      </c>
      <c r="C143" s="73" t="s">
        <v>69</v>
      </c>
      <c r="D143" s="44"/>
      <c r="E143" s="44"/>
      <c r="F143" s="58"/>
      <c r="G143" s="58"/>
      <c r="H143" s="58"/>
      <c r="I143" s="58"/>
      <c r="J143" s="58"/>
      <c r="K143" s="58"/>
      <c r="L143" s="58"/>
    </row>
    <row r="144" spans="1:12" ht="25.5">
      <c r="A144" s="45"/>
      <c r="B144" s="72" t="s">
        <v>62</v>
      </c>
      <c r="C144" s="99" t="s">
        <v>117</v>
      </c>
      <c r="D144" s="75">
        <v>1905</v>
      </c>
      <c r="E144" s="54">
        <v>0</v>
      </c>
      <c r="F144" s="55">
        <v>1</v>
      </c>
      <c r="G144" s="59">
        <v>0</v>
      </c>
      <c r="H144" s="58">
        <v>1</v>
      </c>
      <c r="I144" s="59">
        <v>0</v>
      </c>
      <c r="J144" s="55">
        <v>1</v>
      </c>
      <c r="K144" s="59">
        <v>0</v>
      </c>
      <c r="L144" s="55">
        <f>SUM(J144:K144)</f>
        <v>1</v>
      </c>
    </row>
    <row r="145" spans="1:12" ht="25.5">
      <c r="A145" s="45"/>
      <c r="B145" s="72" t="s">
        <v>164</v>
      </c>
      <c r="C145" s="100" t="s">
        <v>163</v>
      </c>
      <c r="D145" s="55">
        <v>8929</v>
      </c>
      <c r="E145" s="59">
        <v>0</v>
      </c>
      <c r="F145" s="55">
        <v>20000</v>
      </c>
      <c r="G145" s="59">
        <v>0</v>
      </c>
      <c r="H145" s="58">
        <v>20000</v>
      </c>
      <c r="I145" s="59">
        <v>0</v>
      </c>
      <c r="J145" s="55">
        <v>20000</v>
      </c>
      <c r="K145" s="59">
        <v>0</v>
      </c>
      <c r="L145" s="55">
        <f>SUM(J145:K145)</f>
        <v>20000</v>
      </c>
    </row>
    <row r="146" spans="1:12" ht="25.5">
      <c r="A146" s="45" t="s">
        <v>12</v>
      </c>
      <c r="B146" s="72">
        <v>61</v>
      </c>
      <c r="C146" s="73" t="s">
        <v>69</v>
      </c>
      <c r="D146" s="57">
        <f aca="true" t="shared" si="26" ref="D146:L146">SUM(D144:D145)</f>
        <v>10834</v>
      </c>
      <c r="E146" s="56">
        <f t="shared" si="26"/>
        <v>0</v>
      </c>
      <c r="F146" s="83">
        <f t="shared" si="26"/>
        <v>20001</v>
      </c>
      <c r="G146" s="56">
        <f t="shared" si="26"/>
        <v>0</v>
      </c>
      <c r="H146" s="57">
        <f t="shared" si="26"/>
        <v>20001</v>
      </c>
      <c r="I146" s="56">
        <f t="shared" si="26"/>
        <v>0</v>
      </c>
      <c r="J146" s="83">
        <f t="shared" si="26"/>
        <v>20001</v>
      </c>
      <c r="K146" s="56">
        <f t="shared" si="26"/>
        <v>0</v>
      </c>
      <c r="L146" s="83">
        <f t="shared" si="26"/>
        <v>20001</v>
      </c>
    </row>
    <row r="147" spans="1:12" ht="12.75">
      <c r="A147" s="45"/>
      <c r="B147" s="72"/>
      <c r="C147" s="73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ht="25.5">
      <c r="A148" s="45"/>
      <c r="B148" s="72">
        <v>63</v>
      </c>
      <c r="C148" s="73" t="s">
        <v>70</v>
      </c>
      <c r="D148" s="58"/>
      <c r="E148" s="58"/>
      <c r="F148" s="58"/>
      <c r="G148" s="58"/>
      <c r="H148" s="58"/>
      <c r="I148" s="58"/>
      <c r="J148" s="58"/>
      <c r="K148" s="58"/>
      <c r="L148" s="58"/>
    </row>
    <row r="149" spans="1:12" ht="25.5">
      <c r="A149" s="45"/>
      <c r="B149" s="72" t="s">
        <v>63</v>
      </c>
      <c r="C149" s="73" t="s">
        <v>83</v>
      </c>
      <c r="D149" s="75">
        <v>162</v>
      </c>
      <c r="E149" s="59">
        <v>0</v>
      </c>
      <c r="F149" s="55">
        <v>1</v>
      </c>
      <c r="G149" s="59">
        <v>0</v>
      </c>
      <c r="H149" s="58">
        <v>1</v>
      </c>
      <c r="I149" s="59">
        <v>0</v>
      </c>
      <c r="J149" s="55">
        <v>1</v>
      </c>
      <c r="K149" s="59">
        <v>0</v>
      </c>
      <c r="L149" s="55">
        <f>SUM(J149:K149)</f>
        <v>1</v>
      </c>
    </row>
    <row r="150" spans="1:12" ht="25.5">
      <c r="A150" s="45"/>
      <c r="B150" s="72" t="s">
        <v>192</v>
      </c>
      <c r="C150" s="73" t="s">
        <v>216</v>
      </c>
      <c r="D150" s="54">
        <v>0</v>
      </c>
      <c r="E150" s="59">
        <v>0</v>
      </c>
      <c r="F150" s="65">
        <v>15000</v>
      </c>
      <c r="G150" s="59">
        <v>0</v>
      </c>
      <c r="H150" s="55">
        <v>15000</v>
      </c>
      <c r="I150" s="59">
        <v>0</v>
      </c>
      <c r="J150" s="55">
        <v>60000</v>
      </c>
      <c r="K150" s="59">
        <v>0</v>
      </c>
      <c r="L150" s="55">
        <f>SUM(J150:K150)</f>
        <v>60000</v>
      </c>
    </row>
    <row r="151" spans="1:12" ht="25.5">
      <c r="A151" s="45" t="s">
        <v>12</v>
      </c>
      <c r="B151" s="72">
        <v>63</v>
      </c>
      <c r="C151" s="73" t="s">
        <v>70</v>
      </c>
      <c r="D151" s="57">
        <f aca="true" t="shared" si="27" ref="D151:L151">SUM(D149:D150)</f>
        <v>162</v>
      </c>
      <c r="E151" s="56">
        <f t="shared" si="27"/>
        <v>0</v>
      </c>
      <c r="F151" s="57">
        <f t="shared" si="27"/>
        <v>15001</v>
      </c>
      <c r="G151" s="56">
        <f t="shared" si="27"/>
        <v>0</v>
      </c>
      <c r="H151" s="57">
        <f t="shared" si="27"/>
        <v>15001</v>
      </c>
      <c r="I151" s="56">
        <f t="shared" si="27"/>
        <v>0</v>
      </c>
      <c r="J151" s="57">
        <f t="shared" si="27"/>
        <v>60001</v>
      </c>
      <c r="K151" s="56">
        <f t="shared" si="27"/>
        <v>0</v>
      </c>
      <c r="L151" s="57">
        <f t="shared" si="27"/>
        <v>60001</v>
      </c>
    </row>
    <row r="152" spans="1:12" ht="12.75">
      <c r="A152" s="45"/>
      <c r="B152" s="72"/>
      <c r="C152" s="73"/>
      <c r="D152" s="58"/>
      <c r="E152" s="58"/>
      <c r="F152" s="58"/>
      <c r="G152" s="58"/>
      <c r="H152" s="58"/>
      <c r="I152" s="58"/>
      <c r="J152" s="58"/>
      <c r="K152" s="58"/>
      <c r="L152" s="58"/>
    </row>
    <row r="153" spans="1:12" ht="12.75">
      <c r="A153" s="81"/>
      <c r="B153" s="98">
        <v>64</v>
      </c>
      <c r="C153" s="112" t="s">
        <v>73</v>
      </c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25.5">
      <c r="A154" s="45"/>
      <c r="B154" s="72" t="s">
        <v>64</v>
      </c>
      <c r="C154" s="73" t="s">
        <v>121</v>
      </c>
      <c r="D154" s="75">
        <v>1672</v>
      </c>
      <c r="E154" s="59">
        <v>0</v>
      </c>
      <c r="F154" s="58">
        <v>2270</v>
      </c>
      <c r="G154" s="59">
        <v>0</v>
      </c>
      <c r="H154" s="58">
        <v>2270</v>
      </c>
      <c r="I154" s="59">
        <v>0</v>
      </c>
      <c r="J154" s="59">
        <v>0</v>
      </c>
      <c r="K154" s="59">
        <v>0</v>
      </c>
      <c r="L154" s="59">
        <f>SUM(J154:K154)</f>
        <v>0</v>
      </c>
    </row>
    <row r="155" spans="1:12" ht="12.75">
      <c r="A155" s="45"/>
      <c r="B155" s="72"/>
      <c r="C155" s="73"/>
      <c r="D155" s="75"/>
      <c r="E155" s="55"/>
      <c r="F155" s="58"/>
      <c r="G155" s="101"/>
      <c r="H155" s="58"/>
      <c r="I155" s="101"/>
      <c r="J155" s="58"/>
      <c r="K155" s="101"/>
      <c r="L155" s="58"/>
    </row>
    <row r="156" spans="1:12" ht="25.5">
      <c r="A156" s="45"/>
      <c r="B156" s="72">
        <v>65</v>
      </c>
      <c r="C156" s="73" t="s">
        <v>116</v>
      </c>
      <c r="D156" s="58"/>
      <c r="E156" s="58"/>
      <c r="F156" s="58"/>
      <c r="G156" s="58"/>
      <c r="H156" s="58"/>
      <c r="I156" s="58"/>
      <c r="J156" s="58"/>
      <c r="K156" s="58"/>
      <c r="L156" s="58"/>
    </row>
    <row r="157" spans="1:12" ht="25.5">
      <c r="A157" s="45"/>
      <c r="B157" s="72" t="s">
        <v>76</v>
      </c>
      <c r="C157" s="102" t="s">
        <v>115</v>
      </c>
      <c r="D157" s="75">
        <v>183</v>
      </c>
      <c r="E157" s="59">
        <v>0</v>
      </c>
      <c r="F157" s="55">
        <v>1</v>
      </c>
      <c r="G157" s="59">
        <v>0</v>
      </c>
      <c r="H157" s="58">
        <v>1</v>
      </c>
      <c r="I157" s="59">
        <v>0</v>
      </c>
      <c r="J157" s="55">
        <v>1</v>
      </c>
      <c r="K157" s="59">
        <v>0</v>
      </c>
      <c r="L157" s="55">
        <f>SUM(J157:K157)</f>
        <v>1</v>
      </c>
    </row>
    <row r="158" spans="1:12" ht="25.5">
      <c r="A158" s="45" t="s">
        <v>12</v>
      </c>
      <c r="B158" s="72">
        <v>65</v>
      </c>
      <c r="C158" s="73" t="s">
        <v>116</v>
      </c>
      <c r="D158" s="57">
        <f aca="true" t="shared" si="28" ref="D158:L158">SUM(D157:D157)</f>
        <v>183</v>
      </c>
      <c r="E158" s="56">
        <f t="shared" si="28"/>
        <v>0</v>
      </c>
      <c r="F158" s="83">
        <f t="shared" si="28"/>
        <v>1</v>
      </c>
      <c r="G158" s="56">
        <f t="shared" si="28"/>
        <v>0</v>
      </c>
      <c r="H158" s="57">
        <f t="shared" si="28"/>
        <v>1</v>
      </c>
      <c r="I158" s="56">
        <f t="shared" si="28"/>
        <v>0</v>
      </c>
      <c r="J158" s="83">
        <f t="shared" si="28"/>
        <v>1</v>
      </c>
      <c r="K158" s="56">
        <f t="shared" si="28"/>
        <v>0</v>
      </c>
      <c r="L158" s="83">
        <f t="shared" si="28"/>
        <v>1</v>
      </c>
    </row>
    <row r="159" spans="1:12" ht="12.75">
      <c r="A159" s="45"/>
      <c r="B159" s="72"/>
      <c r="C159" s="73"/>
      <c r="D159" s="44"/>
      <c r="E159" s="44"/>
      <c r="F159" s="58"/>
      <c r="G159" s="58"/>
      <c r="H159" s="58"/>
      <c r="I159" s="58"/>
      <c r="J159" s="58"/>
      <c r="K159" s="58"/>
      <c r="L159" s="58"/>
    </row>
    <row r="160" spans="1:12" ht="38.25">
      <c r="A160" s="45"/>
      <c r="B160" s="72">
        <v>66</v>
      </c>
      <c r="C160" s="73" t="s">
        <v>71</v>
      </c>
      <c r="D160" s="44"/>
      <c r="E160" s="44"/>
      <c r="F160" s="58"/>
      <c r="G160" s="58"/>
      <c r="H160" s="58"/>
      <c r="I160" s="58"/>
      <c r="J160" s="58"/>
      <c r="K160" s="58"/>
      <c r="L160" s="58"/>
    </row>
    <row r="161" spans="1:12" ht="25.5">
      <c r="A161" s="45"/>
      <c r="B161" s="72" t="s">
        <v>66</v>
      </c>
      <c r="C161" s="73" t="s">
        <v>170</v>
      </c>
      <c r="D161" s="75">
        <v>2420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59">
        <f>SUM(J161:K161)</f>
        <v>0</v>
      </c>
    </row>
    <row r="162" spans="1:12" ht="12.75">
      <c r="A162" s="45"/>
      <c r="B162" s="72"/>
      <c r="C162" s="73"/>
      <c r="D162" s="58"/>
      <c r="E162" s="58"/>
      <c r="F162" s="58"/>
      <c r="G162" s="58"/>
      <c r="H162" s="58"/>
      <c r="I162" s="58"/>
      <c r="J162" s="58"/>
      <c r="K162" s="58"/>
      <c r="L162" s="58"/>
    </row>
    <row r="163" spans="1:12" ht="12.75">
      <c r="A163" s="45"/>
      <c r="B163" s="72">
        <v>70</v>
      </c>
      <c r="C163" s="73" t="s">
        <v>65</v>
      </c>
      <c r="D163" s="58"/>
      <c r="E163" s="58"/>
      <c r="F163" s="58"/>
      <c r="G163" s="58"/>
      <c r="H163" s="58"/>
      <c r="I163" s="58"/>
      <c r="J163" s="58"/>
      <c r="K163" s="58"/>
      <c r="L163" s="58"/>
    </row>
    <row r="164" spans="1:12" ht="25.5">
      <c r="A164" s="45"/>
      <c r="B164" s="72" t="s">
        <v>201</v>
      </c>
      <c r="C164" s="73" t="s">
        <v>202</v>
      </c>
      <c r="D164" s="59">
        <v>0</v>
      </c>
      <c r="E164" s="59">
        <v>0</v>
      </c>
      <c r="F164" s="58">
        <v>100000</v>
      </c>
      <c r="G164" s="59">
        <v>0</v>
      </c>
      <c r="H164" s="55">
        <v>100000</v>
      </c>
      <c r="I164" s="59">
        <v>0</v>
      </c>
      <c r="J164" s="55">
        <v>1</v>
      </c>
      <c r="K164" s="59">
        <v>0</v>
      </c>
      <c r="L164" s="55">
        <f aca="true" t="shared" si="29" ref="L164:L177">SUM(J164:K164)</f>
        <v>1</v>
      </c>
    </row>
    <row r="165" spans="1:12" ht="25.5">
      <c r="A165" s="45"/>
      <c r="B165" s="72" t="s">
        <v>72</v>
      </c>
      <c r="C165" s="73" t="s">
        <v>208</v>
      </c>
      <c r="D165" s="75">
        <v>94191</v>
      </c>
      <c r="E165" s="59">
        <v>0</v>
      </c>
      <c r="F165" s="55">
        <v>35000</v>
      </c>
      <c r="G165" s="59">
        <v>0</v>
      </c>
      <c r="H165" s="58">
        <v>35000</v>
      </c>
      <c r="I165" s="59">
        <v>0</v>
      </c>
      <c r="J165" s="55">
        <v>10000</v>
      </c>
      <c r="K165" s="59">
        <v>0</v>
      </c>
      <c r="L165" s="55">
        <f t="shared" si="29"/>
        <v>10000</v>
      </c>
    </row>
    <row r="166" spans="1:12" ht="25.5">
      <c r="A166" s="45"/>
      <c r="B166" s="72" t="s">
        <v>74</v>
      </c>
      <c r="C166" s="73" t="s">
        <v>171</v>
      </c>
      <c r="D166" s="75">
        <v>500</v>
      </c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f t="shared" si="29"/>
        <v>0</v>
      </c>
    </row>
    <row r="167" spans="1:12" ht="38.25">
      <c r="A167" s="45"/>
      <c r="B167" s="72" t="s">
        <v>81</v>
      </c>
      <c r="C167" s="73" t="s">
        <v>79</v>
      </c>
      <c r="D167" s="75">
        <v>67</v>
      </c>
      <c r="E167" s="59">
        <v>0</v>
      </c>
      <c r="F167" s="55">
        <v>3500</v>
      </c>
      <c r="G167" s="59">
        <v>0</v>
      </c>
      <c r="H167" s="58">
        <v>3500</v>
      </c>
      <c r="I167" s="59">
        <v>0</v>
      </c>
      <c r="J167" s="55">
        <v>3150</v>
      </c>
      <c r="K167" s="59">
        <v>0</v>
      </c>
      <c r="L167" s="55">
        <f t="shared" si="29"/>
        <v>3150</v>
      </c>
    </row>
    <row r="168" spans="1:12" ht="38.25">
      <c r="A168" s="45"/>
      <c r="B168" s="72" t="s">
        <v>80</v>
      </c>
      <c r="C168" s="73" t="s">
        <v>186</v>
      </c>
      <c r="D168" s="75">
        <v>7000</v>
      </c>
      <c r="E168" s="59">
        <v>0</v>
      </c>
      <c r="F168" s="55">
        <v>6956</v>
      </c>
      <c r="G168" s="59">
        <v>0</v>
      </c>
      <c r="H168" s="58">
        <v>6956</v>
      </c>
      <c r="I168" s="59">
        <v>0</v>
      </c>
      <c r="J168" s="55">
        <v>3501</v>
      </c>
      <c r="K168" s="59">
        <v>0</v>
      </c>
      <c r="L168" s="55">
        <f t="shared" si="29"/>
        <v>3501</v>
      </c>
    </row>
    <row r="169" spans="1:12" ht="25.5">
      <c r="A169" s="45"/>
      <c r="B169" s="96" t="s">
        <v>108</v>
      </c>
      <c r="C169" s="73" t="s">
        <v>181</v>
      </c>
      <c r="D169" s="54">
        <v>0</v>
      </c>
      <c r="E169" s="59">
        <v>0</v>
      </c>
      <c r="F169" s="58">
        <v>12096</v>
      </c>
      <c r="G169" s="59">
        <v>0</v>
      </c>
      <c r="H169" s="58">
        <v>12096</v>
      </c>
      <c r="I169" s="59">
        <v>0</v>
      </c>
      <c r="J169" s="58">
        <v>6111</v>
      </c>
      <c r="K169" s="59">
        <v>0</v>
      </c>
      <c r="L169" s="58">
        <f t="shared" si="29"/>
        <v>6111</v>
      </c>
    </row>
    <row r="170" spans="1:12" ht="25.5">
      <c r="A170" s="45"/>
      <c r="B170" s="96" t="s">
        <v>109</v>
      </c>
      <c r="C170" s="73" t="s">
        <v>110</v>
      </c>
      <c r="D170" s="75">
        <v>14180</v>
      </c>
      <c r="E170" s="59">
        <v>0</v>
      </c>
      <c r="F170" s="55">
        <v>6572</v>
      </c>
      <c r="G170" s="59">
        <v>0</v>
      </c>
      <c r="H170" s="58">
        <v>6572</v>
      </c>
      <c r="I170" s="59">
        <v>0</v>
      </c>
      <c r="J170" s="55">
        <v>4500</v>
      </c>
      <c r="K170" s="59">
        <v>0</v>
      </c>
      <c r="L170" s="55">
        <f t="shared" si="29"/>
        <v>4500</v>
      </c>
    </row>
    <row r="171" spans="1:12" ht="25.5">
      <c r="A171" s="45"/>
      <c r="B171" s="96" t="s">
        <v>111</v>
      </c>
      <c r="C171" s="73" t="s">
        <v>172</v>
      </c>
      <c r="D171" s="54">
        <v>0</v>
      </c>
      <c r="E171" s="59">
        <v>0</v>
      </c>
      <c r="F171" s="55">
        <v>1</v>
      </c>
      <c r="G171" s="59">
        <v>0</v>
      </c>
      <c r="H171" s="55">
        <v>1</v>
      </c>
      <c r="I171" s="59">
        <v>0</v>
      </c>
      <c r="J171" s="55">
        <v>1</v>
      </c>
      <c r="K171" s="59">
        <v>0</v>
      </c>
      <c r="L171" s="55">
        <f t="shared" si="29"/>
        <v>1</v>
      </c>
    </row>
    <row r="172" spans="1:12" ht="25.5">
      <c r="A172" s="45"/>
      <c r="B172" s="96" t="s">
        <v>125</v>
      </c>
      <c r="C172" s="73" t="s">
        <v>126</v>
      </c>
      <c r="D172" s="55">
        <v>10165</v>
      </c>
      <c r="E172" s="59">
        <v>0</v>
      </c>
      <c r="F172" s="59">
        <v>0</v>
      </c>
      <c r="G172" s="59">
        <v>0</v>
      </c>
      <c r="H172" s="59">
        <v>0</v>
      </c>
      <c r="I172" s="59">
        <v>0</v>
      </c>
      <c r="J172" s="55">
        <v>1</v>
      </c>
      <c r="K172" s="59">
        <v>0</v>
      </c>
      <c r="L172" s="55">
        <f t="shared" si="29"/>
        <v>1</v>
      </c>
    </row>
    <row r="173" spans="1:12" ht="25.5">
      <c r="A173" s="45"/>
      <c r="B173" s="96" t="s">
        <v>127</v>
      </c>
      <c r="C173" s="73" t="s">
        <v>150</v>
      </c>
      <c r="D173" s="59">
        <v>0</v>
      </c>
      <c r="E173" s="59">
        <v>0</v>
      </c>
      <c r="F173" s="55">
        <v>1</v>
      </c>
      <c r="G173" s="59">
        <v>0</v>
      </c>
      <c r="H173" s="55">
        <v>1</v>
      </c>
      <c r="I173" s="59">
        <v>0</v>
      </c>
      <c r="J173" s="55">
        <v>1</v>
      </c>
      <c r="K173" s="59">
        <v>0</v>
      </c>
      <c r="L173" s="55">
        <f t="shared" si="29"/>
        <v>1</v>
      </c>
    </row>
    <row r="174" spans="1:12" ht="25.5">
      <c r="A174" s="81"/>
      <c r="B174" s="121" t="s">
        <v>175</v>
      </c>
      <c r="C174" s="89" t="s">
        <v>176</v>
      </c>
      <c r="D174" s="64">
        <v>4267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4">
        <v>1</v>
      </c>
      <c r="K174" s="63">
        <v>0</v>
      </c>
      <c r="L174" s="64">
        <f t="shared" si="29"/>
        <v>1</v>
      </c>
    </row>
    <row r="175" spans="1:12" ht="51">
      <c r="A175" s="45"/>
      <c r="B175" s="96" t="s">
        <v>177</v>
      </c>
      <c r="C175" s="73" t="s">
        <v>178</v>
      </c>
      <c r="D175" s="59">
        <v>0</v>
      </c>
      <c r="E175" s="59">
        <v>0</v>
      </c>
      <c r="F175" s="55">
        <v>10000</v>
      </c>
      <c r="G175" s="59">
        <v>0</v>
      </c>
      <c r="H175" s="55">
        <v>10000</v>
      </c>
      <c r="I175" s="59">
        <v>0</v>
      </c>
      <c r="J175" s="55">
        <v>1</v>
      </c>
      <c r="K175" s="59">
        <v>0</v>
      </c>
      <c r="L175" s="55">
        <f t="shared" si="29"/>
        <v>1</v>
      </c>
    </row>
    <row r="176" spans="1:12" ht="25.5">
      <c r="A176" s="45"/>
      <c r="B176" s="96" t="s">
        <v>200</v>
      </c>
      <c r="C176" s="73" t="s">
        <v>209</v>
      </c>
      <c r="D176" s="54">
        <v>0</v>
      </c>
      <c r="E176" s="59">
        <v>0</v>
      </c>
      <c r="F176" s="58">
        <v>300000</v>
      </c>
      <c r="G176" s="59">
        <v>0</v>
      </c>
      <c r="H176" s="55">
        <v>300000</v>
      </c>
      <c r="I176" s="59">
        <v>0</v>
      </c>
      <c r="J176" s="55">
        <v>270000</v>
      </c>
      <c r="K176" s="59">
        <v>0</v>
      </c>
      <c r="L176" s="55">
        <f t="shared" si="29"/>
        <v>270000</v>
      </c>
    </row>
    <row r="177" spans="1:12" ht="25.5">
      <c r="A177" s="45"/>
      <c r="B177" s="96" t="s">
        <v>203</v>
      </c>
      <c r="C177" s="73" t="s">
        <v>204</v>
      </c>
      <c r="D177" s="54">
        <v>0</v>
      </c>
      <c r="E177" s="59">
        <v>0</v>
      </c>
      <c r="F177" s="65">
        <v>10000</v>
      </c>
      <c r="G177" s="59">
        <v>0</v>
      </c>
      <c r="H177" s="55">
        <v>10000</v>
      </c>
      <c r="I177" s="59">
        <v>0</v>
      </c>
      <c r="J177" s="59">
        <v>0</v>
      </c>
      <c r="K177" s="59">
        <v>0</v>
      </c>
      <c r="L177" s="59">
        <f t="shared" si="29"/>
        <v>0</v>
      </c>
    </row>
    <row r="178" spans="1:12" ht="12.75">
      <c r="A178" s="45" t="s">
        <v>12</v>
      </c>
      <c r="B178" s="72">
        <v>70</v>
      </c>
      <c r="C178" s="73" t="s">
        <v>65</v>
      </c>
      <c r="D178" s="57">
        <f aca="true" t="shared" si="30" ref="D178:L178">SUM(D164:D177)</f>
        <v>130370</v>
      </c>
      <c r="E178" s="56">
        <f t="shared" si="30"/>
        <v>0</v>
      </c>
      <c r="F178" s="57">
        <f t="shared" si="30"/>
        <v>484126</v>
      </c>
      <c r="G178" s="56">
        <f t="shared" si="30"/>
        <v>0</v>
      </c>
      <c r="H178" s="57">
        <f t="shared" si="30"/>
        <v>484126</v>
      </c>
      <c r="I178" s="56">
        <f t="shared" si="30"/>
        <v>0</v>
      </c>
      <c r="J178" s="57">
        <f t="shared" si="30"/>
        <v>297268</v>
      </c>
      <c r="K178" s="56">
        <f t="shared" si="30"/>
        <v>0</v>
      </c>
      <c r="L178" s="57">
        <f t="shared" si="30"/>
        <v>297268</v>
      </c>
    </row>
    <row r="179" spans="1:12" ht="12.75">
      <c r="A179" s="45"/>
      <c r="B179" s="72"/>
      <c r="C179" s="73"/>
      <c r="D179" s="90"/>
      <c r="E179" s="103"/>
      <c r="F179" s="90"/>
      <c r="G179" s="103"/>
      <c r="H179" s="90"/>
      <c r="I179" s="103"/>
      <c r="J179" s="90"/>
      <c r="K179" s="103"/>
      <c r="L179" s="90"/>
    </row>
    <row r="180" spans="1:12" ht="38.25">
      <c r="A180" s="45"/>
      <c r="B180" s="72">
        <v>71</v>
      </c>
      <c r="C180" s="73" t="s">
        <v>194</v>
      </c>
      <c r="D180" s="58"/>
      <c r="E180" s="59"/>
      <c r="F180" s="58"/>
      <c r="G180" s="59"/>
      <c r="H180" s="58"/>
      <c r="I180" s="59"/>
      <c r="J180" s="58"/>
      <c r="K180" s="59"/>
      <c r="L180" s="58"/>
    </row>
    <row r="181" spans="1:12" ht="25.5">
      <c r="A181" s="45"/>
      <c r="B181" s="72" t="s">
        <v>193</v>
      </c>
      <c r="C181" s="73" t="s">
        <v>197</v>
      </c>
      <c r="D181" s="54">
        <v>0</v>
      </c>
      <c r="E181" s="59">
        <v>0</v>
      </c>
      <c r="F181" s="55">
        <v>24459</v>
      </c>
      <c r="G181" s="59">
        <v>0</v>
      </c>
      <c r="H181" s="55">
        <v>24459</v>
      </c>
      <c r="I181" s="59">
        <v>0</v>
      </c>
      <c r="J181" s="55">
        <v>48917</v>
      </c>
      <c r="K181" s="59">
        <v>0</v>
      </c>
      <c r="L181" s="55">
        <f>SUM(J181:K181)</f>
        <v>48917</v>
      </c>
    </row>
    <row r="182" spans="1:12" ht="25.5">
      <c r="A182" s="45"/>
      <c r="B182" s="72" t="s">
        <v>196</v>
      </c>
      <c r="C182" s="73" t="s">
        <v>195</v>
      </c>
      <c r="D182" s="54">
        <v>0</v>
      </c>
      <c r="E182" s="59">
        <v>0</v>
      </c>
      <c r="F182" s="55">
        <v>30556</v>
      </c>
      <c r="G182" s="59">
        <v>0</v>
      </c>
      <c r="H182" s="55">
        <v>30556</v>
      </c>
      <c r="I182" s="59">
        <v>0</v>
      </c>
      <c r="J182" s="55">
        <v>61112</v>
      </c>
      <c r="K182" s="59">
        <v>0</v>
      </c>
      <c r="L182" s="55">
        <f>SUM(J182:K182)</f>
        <v>61112</v>
      </c>
    </row>
    <row r="183" spans="1:12" ht="25.5">
      <c r="A183" s="45"/>
      <c r="B183" s="72" t="s">
        <v>198</v>
      </c>
      <c r="C183" s="73" t="s">
        <v>199</v>
      </c>
      <c r="D183" s="54">
        <v>0</v>
      </c>
      <c r="E183" s="59">
        <v>0</v>
      </c>
      <c r="F183" s="55">
        <v>13486</v>
      </c>
      <c r="G183" s="59">
        <v>0</v>
      </c>
      <c r="H183" s="55">
        <v>13486</v>
      </c>
      <c r="I183" s="59">
        <v>0</v>
      </c>
      <c r="J183" s="55">
        <v>26971</v>
      </c>
      <c r="K183" s="59">
        <v>0</v>
      </c>
      <c r="L183" s="55">
        <f>SUM(J183:K183)</f>
        <v>26971</v>
      </c>
    </row>
    <row r="184" spans="1:12" ht="38.25">
      <c r="A184" s="45" t="s">
        <v>12</v>
      </c>
      <c r="B184" s="72">
        <v>71</v>
      </c>
      <c r="C184" s="73" t="s">
        <v>194</v>
      </c>
      <c r="D184" s="56">
        <f aca="true" t="shared" si="31" ref="D184:L184">SUM(D181:D183)</f>
        <v>0</v>
      </c>
      <c r="E184" s="56">
        <f t="shared" si="31"/>
        <v>0</v>
      </c>
      <c r="F184" s="57">
        <f t="shared" si="31"/>
        <v>68501</v>
      </c>
      <c r="G184" s="56">
        <f t="shared" si="31"/>
        <v>0</v>
      </c>
      <c r="H184" s="57">
        <f t="shared" si="31"/>
        <v>68501</v>
      </c>
      <c r="I184" s="56">
        <f t="shared" si="31"/>
        <v>0</v>
      </c>
      <c r="J184" s="57">
        <f t="shared" si="31"/>
        <v>137000</v>
      </c>
      <c r="K184" s="56">
        <f t="shared" si="31"/>
        <v>0</v>
      </c>
      <c r="L184" s="57">
        <f t="shared" si="31"/>
        <v>137000</v>
      </c>
    </row>
    <row r="185" spans="1:12" ht="12.75">
      <c r="A185" s="45"/>
      <c r="B185" s="72"/>
      <c r="C185" s="73"/>
      <c r="D185" s="104"/>
      <c r="E185" s="103"/>
      <c r="F185" s="90"/>
      <c r="G185" s="103"/>
      <c r="H185" s="104"/>
      <c r="I185" s="103"/>
      <c r="J185" s="90"/>
      <c r="K185" s="103"/>
      <c r="L185" s="90"/>
    </row>
    <row r="186" spans="1:12" ht="25.5">
      <c r="A186" s="45"/>
      <c r="B186" s="72">
        <v>72</v>
      </c>
      <c r="C186" s="73" t="s">
        <v>220</v>
      </c>
      <c r="D186" s="105"/>
      <c r="E186" s="59"/>
      <c r="F186" s="58"/>
      <c r="G186" s="59"/>
      <c r="H186" s="105"/>
      <c r="I186" s="59"/>
      <c r="J186" s="58"/>
      <c r="K186" s="59"/>
      <c r="L186" s="58"/>
    </row>
    <row r="187" spans="1:12" ht="25.5">
      <c r="A187" s="45"/>
      <c r="B187" s="72" t="s">
        <v>213</v>
      </c>
      <c r="C187" s="73" t="s">
        <v>212</v>
      </c>
      <c r="D187" s="59">
        <v>0</v>
      </c>
      <c r="E187" s="59">
        <v>0</v>
      </c>
      <c r="F187" s="59">
        <v>0</v>
      </c>
      <c r="G187" s="59">
        <v>0</v>
      </c>
      <c r="H187" s="59">
        <v>0</v>
      </c>
      <c r="I187" s="59">
        <v>0</v>
      </c>
      <c r="J187" s="106">
        <v>50000</v>
      </c>
      <c r="K187" s="59">
        <v>0</v>
      </c>
      <c r="L187" s="106">
        <f>SUM(J187:K187)</f>
        <v>50000</v>
      </c>
    </row>
    <row r="188" spans="1:12" ht="51">
      <c r="A188" s="45"/>
      <c r="B188" s="72" t="s">
        <v>217</v>
      </c>
      <c r="C188" s="73" t="s">
        <v>218</v>
      </c>
      <c r="D188" s="59">
        <v>0</v>
      </c>
      <c r="E188" s="59">
        <v>0</v>
      </c>
      <c r="F188" s="59">
        <v>0</v>
      </c>
      <c r="G188" s="59">
        <v>0</v>
      </c>
      <c r="H188" s="59">
        <v>0</v>
      </c>
      <c r="I188" s="59">
        <v>0</v>
      </c>
      <c r="J188" s="106">
        <v>35000</v>
      </c>
      <c r="K188" s="59">
        <v>0</v>
      </c>
      <c r="L188" s="106">
        <f>SUM(J188:K188)</f>
        <v>35000</v>
      </c>
    </row>
    <row r="189" spans="1:12" ht="25.5">
      <c r="A189" s="45" t="s">
        <v>12</v>
      </c>
      <c r="B189" s="72">
        <v>72</v>
      </c>
      <c r="C189" s="73" t="s">
        <v>220</v>
      </c>
      <c r="D189" s="56">
        <f aca="true" t="shared" si="32" ref="D189:I189">D187</f>
        <v>0</v>
      </c>
      <c r="E189" s="56">
        <f t="shared" si="32"/>
        <v>0</v>
      </c>
      <c r="F189" s="56">
        <f t="shared" si="32"/>
        <v>0</v>
      </c>
      <c r="G189" s="56">
        <f t="shared" si="32"/>
        <v>0</v>
      </c>
      <c r="H189" s="56">
        <f t="shared" si="32"/>
        <v>0</v>
      </c>
      <c r="I189" s="56">
        <f t="shared" si="32"/>
        <v>0</v>
      </c>
      <c r="J189" s="107">
        <f>SUM(J187:J188)</f>
        <v>85000</v>
      </c>
      <c r="K189" s="56">
        <f>SUM(K187:K188)</f>
        <v>0</v>
      </c>
      <c r="L189" s="107">
        <f>SUM(L187:L188)</f>
        <v>85000</v>
      </c>
    </row>
    <row r="190" spans="1:12" ht="12.75">
      <c r="A190" s="45"/>
      <c r="B190" s="72"/>
      <c r="C190" s="73"/>
      <c r="D190" s="105"/>
      <c r="E190" s="59"/>
      <c r="F190" s="58"/>
      <c r="G190" s="59"/>
      <c r="H190" s="105"/>
      <c r="I190" s="59"/>
      <c r="J190" s="58"/>
      <c r="K190" s="59"/>
      <c r="L190" s="58"/>
    </row>
    <row r="191" spans="1:12" ht="25.5">
      <c r="A191" s="45"/>
      <c r="B191" s="72">
        <v>73</v>
      </c>
      <c r="C191" s="73" t="s">
        <v>221</v>
      </c>
      <c r="D191" s="105"/>
      <c r="E191" s="59"/>
      <c r="F191" s="58"/>
      <c r="G191" s="59"/>
      <c r="H191" s="105"/>
      <c r="I191" s="59"/>
      <c r="J191" s="58"/>
      <c r="K191" s="59"/>
      <c r="L191" s="58"/>
    </row>
    <row r="192" spans="1:12" ht="38.25">
      <c r="A192" s="45"/>
      <c r="B192" s="72" t="s">
        <v>214</v>
      </c>
      <c r="C192" s="73" t="s">
        <v>215</v>
      </c>
      <c r="D192" s="59">
        <v>0</v>
      </c>
      <c r="E192" s="59">
        <v>0</v>
      </c>
      <c r="F192" s="59">
        <v>0</v>
      </c>
      <c r="G192" s="59">
        <v>0</v>
      </c>
      <c r="H192" s="59">
        <v>0</v>
      </c>
      <c r="I192" s="59">
        <v>0</v>
      </c>
      <c r="J192" s="58">
        <v>80000</v>
      </c>
      <c r="K192" s="59">
        <v>0</v>
      </c>
      <c r="L192" s="58">
        <f>SUM(J192:K192)</f>
        <v>80000</v>
      </c>
    </row>
    <row r="193" spans="1:12" ht="25.5">
      <c r="A193" s="45" t="s">
        <v>12</v>
      </c>
      <c r="B193" s="72">
        <v>73</v>
      </c>
      <c r="C193" s="73" t="s">
        <v>221</v>
      </c>
      <c r="D193" s="56">
        <f>D192</f>
        <v>0</v>
      </c>
      <c r="E193" s="56">
        <f aca="true" t="shared" si="33" ref="E193:L193">E192</f>
        <v>0</v>
      </c>
      <c r="F193" s="56">
        <f t="shared" si="33"/>
        <v>0</v>
      </c>
      <c r="G193" s="56">
        <f t="shared" si="33"/>
        <v>0</v>
      </c>
      <c r="H193" s="56">
        <f t="shared" si="33"/>
        <v>0</v>
      </c>
      <c r="I193" s="56">
        <f t="shared" si="33"/>
        <v>0</v>
      </c>
      <c r="J193" s="57">
        <f t="shared" si="33"/>
        <v>80000</v>
      </c>
      <c r="K193" s="56">
        <f t="shared" si="33"/>
        <v>0</v>
      </c>
      <c r="L193" s="57">
        <f t="shared" si="33"/>
        <v>80000</v>
      </c>
    </row>
    <row r="194" spans="1:12" ht="12.75">
      <c r="A194" s="45"/>
      <c r="B194" s="72"/>
      <c r="C194" s="73"/>
      <c r="D194" s="105"/>
      <c r="E194" s="59"/>
      <c r="F194" s="58"/>
      <c r="G194" s="59"/>
      <c r="H194" s="105"/>
      <c r="I194" s="59"/>
      <c r="J194" s="58"/>
      <c r="K194" s="59"/>
      <c r="L194" s="58"/>
    </row>
    <row r="195" spans="1:12" ht="25.5">
      <c r="A195" s="81"/>
      <c r="B195" s="98">
        <v>74</v>
      </c>
      <c r="C195" s="89" t="s">
        <v>219</v>
      </c>
      <c r="D195" s="108"/>
      <c r="E195" s="63"/>
      <c r="F195" s="65"/>
      <c r="G195" s="63"/>
      <c r="H195" s="108"/>
      <c r="I195" s="63"/>
      <c r="J195" s="65"/>
      <c r="K195" s="63"/>
      <c r="L195" s="65"/>
    </row>
    <row r="196" spans="1:12" ht="63.75">
      <c r="A196" s="45"/>
      <c r="B196" s="72" t="s">
        <v>222</v>
      </c>
      <c r="C196" s="73" t="s">
        <v>223</v>
      </c>
      <c r="D196" s="59">
        <v>0</v>
      </c>
      <c r="E196" s="59">
        <v>0</v>
      </c>
      <c r="F196" s="59">
        <v>0</v>
      </c>
      <c r="G196" s="59">
        <v>0</v>
      </c>
      <c r="H196" s="59">
        <v>0</v>
      </c>
      <c r="I196" s="59">
        <v>0</v>
      </c>
      <c r="J196" s="58">
        <v>15000</v>
      </c>
      <c r="K196" s="59">
        <v>0</v>
      </c>
      <c r="L196" s="58">
        <f>SUM(J196:K196)</f>
        <v>15000</v>
      </c>
    </row>
    <row r="197" spans="1:12" ht="25.5">
      <c r="A197" s="45" t="s">
        <v>12</v>
      </c>
      <c r="B197" s="72">
        <v>74</v>
      </c>
      <c r="C197" s="73" t="s">
        <v>219</v>
      </c>
      <c r="D197" s="56">
        <f aca="true" t="shared" si="34" ref="D197:L197">D196</f>
        <v>0</v>
      </c>
      <c r="E197" s="56">
        <f t="shared" si="34"/>
        <v>0</v>
      </c>
      <c r="F197" s="56">
        <f t="shared" si="34"/>
        <v>0</v>
      </c>
      <c r="G197" s="56">
        <f t="shared" si="34"/>
        <v>0</v>
      </c>
      <c r="H197" s="56">
        <f t="shared" si="34"/>
        <v>0</v>
      </c>
      <c r="I197" s="56">
        <f t="shared" si="34"/>
        <v>0</v>
      </c>
      <c r="J197" s="57">
        <f t="shared" si="34"/>
        <v>15000</v>
      </c>
      <c r="K197" s="56">
        <f t="shared" si="34"/>
        <v>0</v>
      </c>
      <c r="L197" s="57">
        <f t="shared" si="34"/>
        <v>15000</v>
      </c>
    </row>
    <row r="198" spans="1:12" ht="12.75">
      <c r="A198" s="45" t="s">
        <v>12</v>
      </c>
      <c r="B198" s="51">
        <v>1.101</v>
      </c>
      <c r="C198" s="70" t="s">
        <v>56</v>
      </c>
      <c r="D198" s="57">
        <f aca="true" t="shared" si="35" ref="D198:L198">D178+D161+D158+D154+D151+D146+D141+D184+D189+D193+D197</f>
        <v>241880</v>
      </c>
      <c r="E198" s="56">
        <f t="shared" si="35"/>
        <v>0</v>
      </c>
      <c r="F198" s="57">
        <f t="shared" si="35"/>
        <v>670019</v>
      </c>
      <c r="G198" s="56">
        <f t="shared" si="35"/>
        <v>0</v>
      </c>
      <c r="H198" s="57">
        <f t="shared" si="35"/>
        <v>670019</v>
      </c>
      <c r="I198" s="56">
        <f t="shared" si="35"/>
        <v>0</v>
      </c>
      <c r="J198" s="57">
        <f t="shared" si="35"/>
        <v>781051</v>
      </c>
      <c r="K198" s="56">
        <f t="shared" si="35"/>
        <v>0</v>
      </c>
      <c r="L198" s="57">
        <f t="shared" si="35"/>
        <v>781051</v>
      </c>
    </row>
    <row r="199" spans="1:12" ht="12.75">
      <c r="A199" s="45"/>
      <c r="B199" s="51"/>
      <c r="C199" s="70"/>
      <c r="D199" s="58"/>
      <c r="E199" s="58"/>
      <c r="F199" s="58"/>
      <c r="G199" s="58"/>
      <c r="H199" s="58"/>
      <c r="I199" s="58"/>
      <c r="J199" s="58"/>
      <c r="K199" s="58"/>
      <c r="L199" s="58"/>
    </row>
    <row r="200" spans="1:12" ht="12.75">
      <c r="A200" s="45"/>
      <c r="B200" s="51">
        <v>1.102</v>
      </c>
      <c r="C200" s="70" t="s">
        <v>58</v>
      </c>
      <c r="D200" s="58"/>
      <c r="E200" s="58"/>
      <c r="F200" s="58"/>
      <c r="G200" s="58"/>
      <c r="H200" s="58"/>
      <c r="I200" s="58"/>
      <c r="J200" s="58"/>
      <c r="K200" s="58"/>
      <c r="L200" s="58"/>
    </row>
    <row r="201" spans="1:12" ht="12.75">
      <c r="A201" s="45"/>
      <c r="B201" s="49">
        <v>34</v>
      </c>
      <c r="C201" s="50" t="s">
        <v>17</v>
      </c>
      <c r="D201" s="58"/>
      <c r="E201" s="58"/>
      <c r="F201" s="58"/>
      <c r="G201" s="58"/>
      <c r="H201" s="58"/>
      <c r="I201" s="58"/>
      <c r="J201" s="58"/>
      <c r="K201" s="58"/>
      <c r="L201" s="58"/>
    </row>
    <row r="202" spans="1:12" ht="12.75">
      <c r="A202" s="45"/>
      <c r="B202" s="49">
        <v>45</v>
      </c>
      <c r="C202" s="50" t="s">
        <v>18</v>
      </c>
      <c r="D202" s="58"/>
      <c r="E202" s="58"/>
      <c r="F202" s="58"/>
      <c r="G202" s="58"/>
      <c r="H202" s="58"/>
      <c r="I202" s="58"/>
      <c r="J202" s="58"/>
      <c r="K202" s="58"/>
      <c r="L202" s="58"/>
    </row>
    <row r="203" spans="1:12" ht="25.5">
      <c r="A203" s="45"/>
      <c r="B203" s="74" t="s">
        <v>19</v>
      </c>
      <c r="C203" s="73" t="s">
        <v>173</v>
      </c>
      <c r="D203" s="59">
        <v>0</v>
      </c>
      <c r="E203" s="59">
        <v>0</v>
      </c>
      <c r="F203" s="55">
        <v>1</v>
      </c>
      <c r="G203" s="59">
        <v>0</v>
      </c>
      <c r="H203" s="55">
        <v>1</v>
      </c>
      <c r="I203" s="59">
        <v>0</v>
      </c>
      <c r="J203" s="55">
        <v>1</v>
      </c>
      <c r="K203" s="59">
        <v>0</v>
      </c>
      <c r="L203" s="55">
        <f>SUM(J203:K203)</f>
        <v>1</v>
      </c>
    </row>
    <row r="204" spans="1:12" ht="12.75">
      <c r="A204" s="45"/>
      <c r="B204" s="74"/>
      <c r="C204" s="73"/>
      <c r="D204" s="58"/>
      <c r="E204" s="58"/>
      <c r="F204" s="58"/>
      <c r="G204" s="58"/>
      <c r="H204" s="58"/>
      <c r="I204" s="58"/>
      <c r="J204" s="58"/>
      <c r="K204" s="58"/>
      <c r="L204" s="58"/>
    </row>
    <row r="205" spans="1:12" ht="12.75">
      <c r="A205" s="45"/>
      <c r="B205" s="87">
        <v>46</v>
      </c>
      <c r="C205" s="73" t="s">
        <v>20</v>
      </c>
      <c r="D205" s="58"/>
      <c r="E205" s="58"/>
      <c r="F205" s="58"/>
      <c r="G205" s="58"/>
      <c r="H205" s="58"/>
      <c r="I205" s="58"/>
      <c r="J205" s="58"/>
      <c r="K205" s="58"/>
      <c r="L205" s="58"/>
    </row>
    <row r="206" spans="1:12" ht="25.5">
      <c r="A206" s="45"/>
      <c r="B206" s="74" t="s">
        <v>21</v>
      </c>
      <c r="C206" s="73" t="s">
        <v>173</v>
      </c>
      <c r="D206" s="55">
        <v>1000</v>
      </c>
      <c r="E206" s="59">
        <v>0</v>
      </c>
      <c r="F206" s="55">
        <v>1</v>
      </c>
      <c r="G206" s="59">
        <v>0</v>
      </c>
      <c r="H206" s="55">
        <v>1</v>
      </c>
      <c r="I206" s="59">
        <v>0</v>
      </c>
      <c r="J206" s="55">
        <v>1</v>
      </c>
      <c r="K206" s="59">
        <v>0</v>
      </c>
      <c r="L206" s="55">
        <f>SUM(J206:K206)</f>
        <v>1</v>
      </c>
    </row>
    <row r="207" spans="1:12" ht="12.75">
      <c r="A207" s="45"/>
      <c r="B207" s="74"/>
      <c r="C207" s="73"/>
      <c r="D207" s="58"/>
      <c r="E207" s="58"/>
      <c r="F207" s="58"/>
      <c r="G207" s="58"/>
      <c r="H207" s="58"/>
      <c r="I207" s="58"/>
      <c r="J207" s="58"/>
      <c r="K207" s="58"/>
      <c r="L207" s="58"/>
    </row>
    <row r="208" spans="1:12" ht="13.5" customHeight="1">
      <c r="A208" s="45"/>
      <c r="B208" s="87">
        <v>47</v>
      </c>
      <c r="C208" s="73" t="s">
        <v>22</v>
      </c>
      <c r="D208" s="58">
        <v>2163</v>
      </c>
      <c r="E208" s="58"/>
      <c r="F208" s="44"/>
      <c r="G208" s="44"/>
      <c r="H208" s="44"/>
      <c r="I208" s="44"/>
      <c r="J208" s="44"/>
      <c r="K208" s="44"/>
      <c r="L208" s="44"/>
    </row>
    <row r="209" spans="1:12" ht="13.5" customHeight="1">
      <c r="A209" s="45"/>
      <c r="B209" s="74" t="s">
        <v>23</v>
      </c>
      <c r="C209" s="73" t="s">
        <v>173</v>
      </c>
      <c r="D209" s="59">
        <v>0</v>
      </c>
      <c r="E209" s="59">
        <v>0</v>
      </c>
      <c r="F209" s="55">
        <v>1</v>
      </c>
      <c r="G209" s="59">
        <v>0</v>
      </c>
      <c r="H209" s="58">
        <v>1</v>
      </c>
      <c r="I209" s="59">
        <v>0</v>
      </c>
      <c r="J209" s="55">
        <v>1</v>
      </c>
      <c r="K209" s="59">
        <v>0</v>
      </c>
      <c r="L209" s="55">
        <f>SUM(J209:K209)</f>
        <v>1</v>
      </c>
    </row>
    <row r="210" spans="1:12" ht="13.5" customHeight="1">
      <c r="A210" s="45"/>
      <c r="B210" s="74"/>
      <c r="C210" s="73"/>
      <c r="D210" s="58"/>
      <c r="E210" s="58"/>
      <c r="F210" s="58"/>
      <c r="G210" s="58"/>
      <c r="H210" s="58"/>
      <c r="I210" s="58"/>
      <c r="J210" s="58"/>
      <c r="K210" s="58"/>
      <c r="L210" s="58"/>
    </row>
    <row r="211" spans="1:12" ht="13.5" customHeight="1">
      <c r="A211" s="45"/>
      <c r="B211" s="87">
        <v>48</v>
      </c>
      <c r="C211" s="73" t="s">
        <v>24</v>
      </c>
      <c r="D211" s="58"/>
      <c r="E211" s="58"/>
      <c r="F211" s="58"/>
      <c r="G211" s="58"/>
      <c r="H211" s="58"/>
      <c r="I211" s="58"/>
      <c r="J211" s="58"/>
      <c r="K211" s="58"/>
      <c r="L211" s="58"/>
    </row>
    <row r="212" spans="1:12" ht="25.5">
      <c r="A212" s="45"/>
      <c r="B212" s="74" t="s">
        <v>25</v>
      </c>
      <c r="C212" s="73" t="s">
        <v>173</v>
      </c>
      <c r="D212" s="55">
        <v>1000</v>
      </c>
      <c r="E212" s="59">
        <v>0</v>
      </c>
      <c r="F212" s="55">
        <v>1</v>
      </c>
      <c r="G212" s="59">
        <v>0</v>
      </c>
      <c r="H212" s="58">
        <v>1</v>
      </c>
      <c r="I212" s="59">
        <v>0</v>
      </c>
      <c r="J212" s="55">
        <v>1</v>
      </c>
      <c r="K212" s="59">
        <v>0</v>
      </c>
      <c r="L212" s="55">
        <f>SUM(J212:K212)</f>
        <v>1</v>
      </c>
    </row>
    <row r="213" spans="1:12" ht="51">
      <c r="A213" s="45"/>
      <c r="B213" s="74" t="s">
        <v>128</v>
      </c>
      <c r="C213" s="73" t="s">
        <v>152</v>
      </c>
      <c r="D213" s="75">
        <v>70090</v>
      </c>
      <c r="E213" s="54">
        <v>0</v>
      </c>
      <c r="F213" s="54">
        <v>0</v>
      </c>
      <c r="G213" s="54">
        <v>0</v>
      </c>
      <c r="H213" s="54">
        <v>0</v>
      </c>
      <c r="I213" s="54">
        <v>0</v>
      </c>
      <c r="J213" s="54">
        <v>0</v>
      </c>
      <c r="K213" s="54">
        <v>0</v>
      </c>
      <c r="L213" s="54">
        <f>SUM(J213:K213)</f>
        <v>0</v>
      </c>
    </row>
    <row r="214" spans="1:12" ht="13.5" customHeight="1">
      <c r="A214" s="45"/>
      <c r="B214" s="74" t="s">
        <v>165</v>
      </c>
      <c r="C214" s="73" t="s">
        <v>174</v>
      </c>
      <c r="D214" s="59">
        <v>0</v>
      </c>
      <c r="E214" s="59">
        <v>0</v>
      </c>
      <c r="F214" s="59">
        <v>0</v>
      </c>
      <c r="G214" s="59">
        <v>0</v>
      </c>
      <c r="H214" s="59">
        <v>0</v>
      </c>
      <c r="I214" s="59">
        <v>0</v>
      </c>
      <c r="J214" s="55">
        <v>1</v>
      </c>
      <c r="K214" s="59">
        <v>0</v>
      </c>
      <c r="L214" s="55">
        <f>SUM(J214:K214)</f>
        <v>1</v>
      </c>
    </row>
    <row r="215" spans="1:12" ht="13.5" customHeight="1">
      <c r="A215" s="45" t="s">
        <v>12</v>
      </c>
      <c r="B215" s="49">
        <v>34</v>
      </c>
      <c r="C215" s="50" t="s">
        <v>17</v>
      </c>
      <c r="D215" s="57">
        <f aca="true" t="shared" si="36" ref="D215:I215">SUM(D203:D213)</f>
        <v>74253</v>
      </c>
      <c r="E215" s="56">
        <f t="shared" si="36"/>
        <v>0</v>
      </c>
      <c r="F215" s="83">
        <f t="shared" si="36"/>
        <v>4</v>
      </c>
      <c r="G215" s="56">
        <f t="shared" si="36"/>
        <v>0</v>
      </c>
      <c r="H215" s="57">
        <f t="shared" si="36"/>
        <v>4</v>
      </c>
      <c r="I215" s="56">
        <f t="shared" si="36"/>
        <v>0</v>
      </c>
      <c r="J215" s="83">
        <f>SUM(J202:J214)</f>
        <v>5</v>
      </c>
      <c r="K215" s="56">
        <f>SUM(K203:K213)</f>
        <v>0</v>
      </c>
      <c r="L215" s="83">
        <f>SUM(L203:L214)</f>
        <v>5</v>
      </c>
    </row>
    <row r="216" spans="1:12" ht="13.5" customHeight="1">
      <c r="A216" s="45" t="s">
        <v>12</v>
      </c>
      <c r="B216" s="51">
        <v>1.102</v>
      </c>
      <c r="C216" s="70" t="s">
        <v>58</v>
      </c>
      <c r="D216" s="57">
        <f aca="true" t="shared" si="37" ref="D216:K216">D215</f>
        <v>74253</v>
      </c>
      <c r="E216" s="56">
        <f t="shared" si="37"/>
        <v>0</v>
      </c>
      <c r="F216" s="83">
        <f t="shared" si="37"/>
        <v>4</v>
      </c>
      <c r="G216" s="56">
        <f t="shared" si="37"/>
        <v>0</v>
      </c>
      <c r="H216" s="57">
        <f t="shared" si="37"/>
        <v>4</v>
      </c>
      <c r="I216" s="56">
        <f t="shared" si="37"/>
        <v>0</v>
      </c>
      <c r="J216" s="83">
        <f t="shared" si="37"/>
        <v>5</v>
      </c>
      <c r="K216" s="56">
        <f t="shared" si="37"/>
        <v>0</v>
      </c>
      <c r="L216" s="83">
        <f>SUM(J216:K216)</f>
        <v>5</v>
      </c>
    </row>
    <row r="217" spans="1:12" ht="13.5" customHeight="1">
      <c r="A217" s="45" t="s">
        <v>12</v>
      </c>
      <c r="B217" s="72">
        <v>1</v>
      </c>
      <c r="C217" s="73" t="s">
        <v>54</v>
      </c>
      <c r="D217" s="65">
        <f aca="true" t="shared" si="38" ref="D217:L217">D216+D198</f>
        <v>316133</v>
      </c>
      <c r="E217" s="63">
        <f t="shared" si="38"/>
        <v>0</v>
      </c>
      <c r="F217" s="65">
        <f t="shared" si="38"/>
        <v>670023</v>
      </c>
      <c r="G217" s="63">
        <f t="shared" si="38"/>
        <v>0</v>
      </c>
      <c r="H217" s="65">
        <f t="shared" si="38"/>
        <v>670023</v>
      </c>
      <c r="I217" s="63">
        <f t="shared" si="38"/>
        <v>0</v>
      </c>
      <c r="J217" s="65">
        <f t="shared" si="38"/>
        <v>781056</v>
      </c>
      <c r="K217" s="63">
        <f t="shared" si="38"/>
        <v>0</v>
      </c>
      <c r="L217" s="65">
        <f t="shared" si="38"/>
        <v>781056</v>
      </c>
    </row>
    <row r="218" spans="1:12" ht="13.5" customHeight="1">
      <c r="A218" s="45"/>
      <c r="B218" s="72"/>
      <c r="C218" s="73"/>
      <c r="D218" s="58"/>
      <c r="E218" s="58"/>
      <c r="F218" s="58"/>
      <c r="G218" s="58"/>
      <c r="H218" s="58"/>
      <c r="I218" s="58"/>
      <c r="J218" s="58"/>
      <c r="K218" s="58"/>
      <c r="L218" s="58"/>
    </row>
    <row r="219" spans="1:12" ht="13.5" customHeight="1">
      <c r="A219" s="45"/>
      <c r="B219" s="72">
        <v>2</v>
      </c>
      <c r="C219" s="73" t="s">
        <v>59</v>
      </c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1:12" ht="13.5" customHeight="1">
      <c r="A220" s="45"/>
      <c r="B220" s="51">
        <v>2.106</v>
      </c>
      <c r="C220" s="70" t="s">
        <v>60</v>
      </c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1:12" ht="25.5">
      <c r="A221" s="81"/>
      <c r="B221" s="82">
        <v>61</v>
      </c>
      <c r="C221" s="89" t="s">
        <v>180</v>
      </c>
      <c r="D221" s="65"/>
      <c r="E221" s="65"/>
      <c r="F221" s="65"/>
      <c r="G221" s="65"/>
      <c r="H221" s="65"/>
      <c r="I221" s="65"/>
      <c r="J221" s="65"/>
      <c r="K221" s="65"/>
      <c r="L221" s="65"/>
    </row>
    <row r="222" spans="1:12" ht="38.25">
      <c r="A222" s="45"/>
      <c r="B222" s="49" t="s">
        <v>62</v>
      </c>
      <c r="C222" s="73" t="s">
        <v>122</v>
      </c>
      <c r="D222" s="55">
        <v>11374</v>
      </c>
      <c r="E222" s="59">
        <v>0</v>
      </c>
      <c r="F222" s="55">
        <v>1</v>
      </c>
      <c r="G222" s="59">
        <v>0</v>
      </c>
      <c r="H222" s="58">
        <v>1</v>
      </c>
      <c r="I222" s="59">
        <v>0</v>
      </c>
      <c r="J222" s="55">
        <v>1</v>
      </c>
      <c r="K222" s="59">
        <v>0</v>
      </c>
      <c r="L222" s="55">
        <f aca="true" t="shared" si="39" ref="L222:L229">SUM(J222:K222)</f>
        <v>1</v>
      </c>
    </row>
    <row r="223" spans="1:12" ht="38.25">
      <c r="A223" s="45"/>
      <c r="B223" s="49" t="s">
        <v>67</v>
      </c>
      <c r="C223" s="73" t="s">
        <v>187</v>
      </c>
      <c r="D223" s="59">
        <v>0</v>
      </c>
      <c r="E223" s="59">
        <v>0</v>
      </c>
      <c r="F223" s="55">
        <v>2000</v>
      </c>
      <c r="G223" s="59">
        <v>0</v>
      </c>
      <c r="H223" s="58">
        <v>2000</v>
      </c>
      <c r="I223" s="59">
        <v>0</v>
      </c>
      <c r="J223" s="55">
        <v>1800</v>
      </c>
      <c r="K223" s="59">
        <v>0</v>
      </c>
      <c r="L223" s="55">
        <f t="shared" si="39"/>
        <v>1800</v>
      </c>
    </row>
    <row r="224" spans="1:12" ht="38.25">
      <c r="A224" s="45"/>
      <c r="B224" s="49" t="s">
        <v>75</v>
      </c>
      <c r="C224" s="73" t="s">
        <v>82</v>
      </c>
      <c r="D224" s="59">
        <v>0</v>
      </c>
      <c r="E224" s="59">
        <v>0</v>
      </c>
      <c r="F224" s="55">
        <v>1</v>
      </c>
      <c r="G224" s="59">
        <v>0</v>
      </c>
      <c r="H224" s="55">
        <v>1</v>
      </c>
      <c r="I224" s="59">
        <v>0</v>
      </c>
      <c r="J224" s="59">
        <v>0</v>
      </c>
      <c r="K224" s="59">
        <v>0</v>
      </c>
      <c r="L224" s="59">
        <f t="shared" si="39"/>
        <v>0</v>
      </c>
    </row>
    <row r="225" spans="1:12" ht="25.5">
      <c r="A225" s="45"/>
      <c r="B225" s="49" t="s">
        <v>147</v>
      </c>
      <c r="C225" s="73" t="s">
        <v>150</v>
      </c>
      <c r="D225" s="59">
        <v>0</v>
      </c>
      <c r="E225" s="59">
        <v>0</v>
      </c>
      <c r="F225" s="55">
        <v>1</v>
      </c>
      <c r="G225" s="59">
        <v>0</v>
      </c>
      <c r="H225" s="58">
        <v>1</v>
      </c>
      <c r="I225" s="59">
        <v>0</v>
      </c>
      <c r="J225" s="55">
        <v>1</v>
      </c>
      <c r="K225" s="59">
        <v>0</v>
      </c>
      <c r="L225" s="55">
        <f t="shared" si="39"/>
        <v>1</v>
      </c>
    </row>
    <row r="226" spans="1:12" ht="51">
      <c r="A226" s="45"/>
      <c r="B226" s="49" t="s">
        <v>158</v>
      </c>
      <c r="C226" s="73" t="s">
        <v>205</v>
      </c>
      <c r="D226" s="55">
        <v>2219</v>
      </c>
      <c r="E226" s="59">
        <v>0</v>
      </c>
      <c r="F226" s="59">
        <v>0</v>
      </c>
      <c r="G226" s="59">
        <v>0</v>
      </c>
      <c r="H226" s="59">
        <v>0</v>
      </c>
      <c r="I226" s="59">
        <v>0</v>
      </c>
      <c r="J226" s="59">
        <v>0</v>
      </c>
      <c r="K226" s="59">
        <v>0</v>
      </c>
      <c r="L226" s="59">
        <f t="shared" si="39"/>
        <v>0</v>
      </c>
    </row>
    <row r="227" spans="1:12" ht="38.25">
      <c r="A227" s="45"/>
      <c r="B227" s="49" t="s">
        <v>159</v>
      </c>
      <c r="C227" s="73" t="s">
        <v>206</v>
      </c>
      <c r="D227" s="59">
        <v>0</v>
      </c>
      <c r="E227" s="59">
        <v>0</v>
      </c>
      <c r="F227" s="55">
        <v>1</v>
      </c>
      <c r="G227" s="59">
        <v>0</v>
      </c>
      <c r="H227" s="55">
        <v>1</v>
      </c>
      <c r="I227" s="59">
        <v>0</v>
      </c>
      <c r="J227" s="55">
        <v>1</v>
      </c>
      <c r="K227" s="59">
        <v>0</v>
      </c>
      <c r="L227" s="55">
        <f t="shared" si="39"/>
        <v>1</v>
      </c>
    </row>
    <row r="228" spans="1:12" ht="38.25">
      <c r="A228" s="45"/>
      <c r="B228" s="49" t="s">
        <v>160</v>
      </c>
      <c r="C228" s="73" t="s">
        <v>207</v>
      </c>
      <c r="D228" s="59">
        <v>0</v>
      </c>
      <c r="E228" s="59">
        <v>0</v>
      </c>
      <c r="F228" s="55">
        <v>1</v>
      </c>
      <c r="G228" s="59">
        <v>0</v>
      </c>
      <c r="H228" s="55">
        <v>1</v>
      </c>
      <c r="I228" s="59">
        <v>0</v>
      </c>
      <c r="J228" s="55">
        <v>1</v>
      </c>
      <c r="K228" s="59">
        <v>0</v>
      </c>
      <c r="L228" s="55">
        <f t="shared" si="39"/>
        <v>1</v>
      </c>
    </row>
    <row r="229" spans="1:12" ht="89.25">
      <c r="A229" s="45"/>
      <c r="B229" s="49" t="s">
        <v>166</v>
      </c>
      <c r="C229" s="73" t="s">
        <v>179</v>
      </c>
      <c r="D229" s="55">
        <v>11067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59">
        <f t="shared" si="39"/>
        <v>0</v>
      </c>
    </row>
    <row r="230" spans="1:12" ht="25.5">
      <c r="A230" s="45" t="s">
        <v>12</v>
      </c>
      <c r="B230" s="49">
        <v>61</v>
      </c>
      <c r="C230" s="73" t="s">
        <v>180</v>
      </c>
      <c r="D230" s="57">
        <f aca="true" t="shared" si="40" ref="D230:L230">SUM(D222:D229)</f>
        <v>24660</v>
      </c>
      <c r="E230" s="56">
        <f t="shared" si="40"/>
        <v>0</v>
      </c>
      <c r="F230" s="83">
        <f t="shared" si="40"/>
        <v>2005</v>
      </c>
      <c r="G230" s="56">
        <f t="shared" si="40"/>
        <v>0</v>
      </c>
      <c r="H230" s="57">
        <f t="shared" si="40"/>
        <v>2005</v>
      </c>
      <c r="I230" s="56">
        <f t="shared" si="40"/>
        <v>0</v>
      </c>
      <c r="J230" s="83">
        <f t="shared" si="40"/>
        <v>1804</v>
      </c>
      <c r="K230" s="56">
        <f t="shared" si="40"/>
        <v>0</v>
      </c>
      <c r="L230" s="83">
        <f t="shared" si="40"/>
        <v>1804</v>
      </c>
    </row>
    <row r="231" spans="1:12" ht="2.25" customHeight="1">
      <c r="A231" s="45"/>
      <c r="B231" s="49"/>
      <c r="C231" s="73"/>
      <c r="D231" s="58"/>
      <c r="E231" s="58"/>
      <c r="F231" s="58"/>
      <c r="G231" s="58"/>
      <c r="H231" s="58"/>
      <c r="I231" s="58"/>
      <c r="J231" s="58"/>
      <c r="K231" s="58"/>
      <c r="L231" s="58"/>
    </row>
    <row r="232" spans="1:12" ht="25.5">
      <c r="A232" s="45"/>
      <c r="B232" s="49">
        <v>62</v>
      </c>
      <c r="C232" s="73" t="s">
        <v>124</v>
      </c>
      <c r="D232" s="58"/>
      <c r="E232" s="58"/>
      <c r="F232" s="58"/>
      <c r="G232" s="58"/>
      <c r="H232" s="58"/>
      <c r="I232" s="58"/>
      <c r="J232" s="58"/>
      <c r="K232" s="58"/>
      <c r="L232" s="58"/>
    </row>
    <row r="233" spans="1:12" ht="25.5">
      <c r="A233" s="45"/>
      <c r="B233" s="49" t="s">
        <v>139</v>
      </c>
      <c r="C233" s="73" t="s">
        <v>142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5">
        <v>1</v>
      </c>
      <c r="K233" s="59">
        <v>0</v>
      </c>
      <c r="L233" s="55">
        <f>SUM(J233:K233)</f>
        <v>1</v>
      </c>
    </row>
    <row r="234" spans="1:12" ht="25.5">
      <c r="A234" s="45"/>
      <c r="B234" s="49" t="s">
        <v>140</v>
      </c>
      <c r="C234" s="73" t="s">
        <v>143</v>
      </c>
      <c r="D234" s="59">
        <v>0</v>
      </c>
      <c r="E234" s="59">
        <v>0</v>
      </c>
      <c r="F234" s="55">
        <v>1</v>
      </c>
      <c r="G234" s="59">
        <v>0</v>
      </c>
      <c r="H234" s="55">
        <v>1</v>
      </c>
      <c r="I234" s="59">
        <v>0</v>
      </c>
      <c r="J234" s="55">
        <v>1</v>
      </c>
      <c r="K234" s="59">
        <v>0</v>
      </c>
      <c r="L234" s="55">
        <f>SUM(J234:K234)</f>
        <v>1</v>
      </c>
    </row>
    <row r="235" spans="1:12" ht="25.5">
      <c r="A235" s="45"/>
      <c r="B235" s="49" t="s">
        <v>141</v>
      </c>
      <c r="C235" s="73" t="s">
        <v>144</v>
      </c>
      <c r="D235" s="63">
        <v>0</v>
      </c>
      <c r="E235" s="63">
        <v>0</v>
      </c>
      <c r="F235" s="64">
        <v>1</v>
      </c>
      <c r="G235" s="63">
        <v>0</v>
      </c>
      <c r="H235" s="64">
        <v>1</v>
      </c>
      <c r="I235" s="63">
        <v>0</v>
      </c>
      <c r="J235" s="55">
        <v>1</v>
      </c>
      <c r="K235" s="63">
        <v>0</v>
      </c>
      <c r="L235" s="64">
        <f>SUM(J235:K235)</f>
        <v>1</v>
      </c>
    </row>
    <row r="236" spans="1:12" ht="25.5">
      <c r="A236" s="45" t="s">
        <v>12</v>
      </c>
      <c r="B236" s="49">
        <v>62</v>
      </c>
      <c r="C236" s="73" t="s">
        <v>123</v>
      </c>
      <c r="D236" s="56">
        <f aca="true" t="shared" si="41" ref="D236:L236">SUM(D233:D235)</f>
        <v>0</v>
      </c>
      <c r="E236" s="56">
        <f t="shared" si="41"/>
        <v>0</v>
      </c>
      <c r="F236" s="83">
        <f t="shared" si="41"/>
        <v>2</v>
      </c>
      <c r="G236" s="56">
        <f t="shared" si="41"/>
        <v>0</v>
      </c>
      <c r="H236" s="83">
        <f t="shared" si="41"/>
        <v>2</v>
      </c>
      <c r="I236" s="56">
        <f t="shared" si="41"/>
        <v>0</v>
      </c>
      <c r="J236" s="83">
        <f t="shared" si="41"/>
        <v>3</v>
      </c>
      <c r="K236" s="56">
        <f t="shared" si="41"/>
        <v>0</v>
      </c>
      <c r="L236" s="83">
        <f t="shared" si="41"/>
        <v>3</v>
      </c>
    </row>
    <row r="237" spans="1:12" ht="12.75">
      <c r="A237" s="45"/>
      <c r="B237" s="49"/>
      <c r="C237" s="73"/>
      <c r="D237" s="58"/>
      <c r="E237" s="58"/>
      <c r="F237" s="58"/>
      <c r="G237" s="58"/>
      <c r="H237" s="58"/>
      <c r="I237" s="58"/>
      <c r="J237" s="58"/>
      <c r="K237" s="58"/>
      <c r="L237" s="58"/>
    </row>
    <row r="238" spans="1:12" ht="25.5">
      <c r="A238" s="81"/>
      <c r="B238" s="82">
        <v>63</v>
      </c>
      <c r="C238" s="89" t="s">
        <v>151</v>
      </c>
      <c r="D238" s="65"/>
      <c r="E238" s="65"/>
      <c r="F238" s="65"/>
      <c r="G238" s="65"/>
      <c r="H238" s="65"/>
      <c r="I238" s="65"/>
      <c r="J238" s="65"/>
      <c r="K238" s="65"/>
      <c r="L238" s="65"/>
    </row>
    <row r="239" spans="1:12" ht="25.5">
      <c r="A239" s="45"/>
      <c r="B239" s="49" t="s">
        <v>145</v>
      </c>
      <c r="C239" s="73" t="s">
        <v>146</v>
      </c>
      <c r="D239" s="59">
        <v>0</v>
      </c>
      <c r="E239" s="59">
        <v>0</v>
      </c>
      <c r="F239" s="55">
        <v>1</v>
      </c>
      <c r="G239" s="59">
        <v>0</v>
      </c>
      <c r="H239" s="55">
        <v>1</v>
      </c>
      <c r="I239" s="59">
        <v>0</v>
      </c>
      <c r="J239" s="55">
        <v>1</v>
      </c>
      <c r="K239" s="59">
        <v>0</v>
      </c>
      <c r="L239" s="55">
        <f>SUM(J239:K239)</f>
        <v>1</v>
      </c>
    </row>
    <row r="240" spans="1:12" ht="25.5">
      <c r="A240" s="45" t="s">
        <v>12</v>
      </c>
      <c r="B240" s="49">
        <v>63</v>
      </c>
      <c r="C240" s="73" t="s">
        <v>151</v>
      </c>
      <c r="D240" s="56">
        <f aca="true" t="shared" si="42" ref="D240:L240">SUM(D239:D239)</f>
        <v>0</v>
      </c>
      <c r="E240" s="56">
        <f t="shared" si="42"/>
        <v>0</v>
      </c>
      <c r="F240" s="83">
        <f t="shared" si="42"/>
        <v>1</v>
      </c>
      <c r="G240" s="56">
        <f t="shared" si="42"/>
        <v>0</v>
      </c>
      <c r="H240" s="83">
        <f t="shared" si="42"/>
        <v>1</v>
      </c>
      <c r="I240" s="56">
        <f t="shared" si="42"/>
        <v>0</v>
      </c>
      <c r="J240" s="83">
        <f t="shared" si="42"/>
        <v>1</v>
      </c>
      <c r="K240" s="56">
        <f t="shared" si="42"/>
        <v>0</v>
      </c>
      <c r="L240" s="83">
        <f t="shared" si="42"/>
        <v>1</v>
      </c>
    </row>
    <row r="241" spans="1:12" ht="12.75">
      <c r="A241" s="45" t="s">
        <v>12</v>
      </c>
      <c r="B241" s="51">
        <v>2.106</v>
      </c>
      <c r="C241" s="70" t="s">
        <v>60</v>
      </c>
      <c r="D241" s="57">
        <f aca="true" t="shared" si="43" ref="D241:K241">+D230+D240+D236</f>
        <v>24660</v>
      </c>
      <c r="E241" s="56">
        <f t="shared" si="43"/>
        <v>0</v>
      </c>
      <c r="F241" s="83">
        <f t="shared" si="43"/>
        <v>2008</v>
      </c>
      <c r="G241" s="56">
        <f t="shared" si="43"/>
        <v>0</v>
      </c>
      <c r="H241" s="57">
        <f t="shared" si="43"/>
        <v>2008</v>
      </c>
      <c r="I241" s="56">
        <f t="shared" si="43"/>
        <v>0</v>
      </c>
      <c r="J241" s="83">
        <f t="shared" si="43"/>
        <v>1808</v>
      </c>
      <c r="K241" s="56">
        <f t="shared" si="43"/>
        <v>0</v>
      </c>
      <c r="L241" s="83">
        <f>SUM(J241:K241)</f>
        <v>1808</v>
      </c>
    </row>
    <row r="242" spans="1:12" ht="12.75">
      <c r="A242" s="45" t="s">
        <v>12</v>
      </c>
      <c r="B242" s="72">
        <v>2</v>
      </c>
      <c r="C242" s="73" t="s">
        <v>59</v>
      </c>
      <c r="D242" s="44">
        <f aca="true" t="shared" si="44" ref="D242:K242">D241</f>
        <v>24660</v>
      </c>
      <c r="E242" s="54">
        <f t="shared" si="44"/>
        <v>0</v>
      </c>
      <c r="F242" s="75">
        <f t="shared" si="44"/>
        <v>2008</v>
      </c>
      <c r="G242" s="54">
        <f t="shared" si="44"/>
        <v>0</v>
      </c>
      <c r="H242" s="44">
        <f t="shared" si="44"/>
        <v>2008</v>
      </c>
      <c r="I242" s="54">
        <f t="shared" si="44"/>
        <v>0</v>
      </c>
      <c r="J242" s="75">
        <f t="shared" si="44"/>
        <v>1808</v>
      </c>
      <c r="K242" s="54">
        <f t="shared" si="44"/>
        <v>0</v>
      </c>
      <c r="L242" s="75">
        <f>SUM(J242:K242)</f>
        <v>1808</v>
      </c>
    </row>
    <row r="243" spans="1:12" ht="25.5">
      <c r="A243" s="45" t="s">
        <v>12</v>
      </c>
      <c r="B243" s="69">
        <v>4215</v>
      </c>
      <c r="C243" s="70" t="s">
        <v>149</v>
      </c>
      <c r="D243" s="57">
        <f aca="true" t="shared" si="45" ref="D243:K243">D242+D217</f>
        <v>340793</v>
      </c>
      <c r="E243" s="56">
        <f t="shared" si="45"/>
        <v>0</v>
      </c>
      <c r="F243" s="57">
        <f t="shared" si="45"/>
        <v>672031</v>
      </c>
      <c r="G243" s="56">
        <f t="shared" si="45"/>
        <v>0</v>
      </c>
      <c r="H243" s="57">
        <f t="shared" si="45"/>
        <v>672031</v>
      </c>
      <c r="I243" s="56">
        <f t="shared" si="45"/>
        <v>0</v>
      </c>
      <c r="J243" s="57">
        <f t="shared" si="45"/>
        <v>782864</v>
      </c>
      <c r="K243" s="56">
        <f t="shared" si="45"/>
        <v>0</v>
      </c>
      <c r="L243" s="57">
        <f>SUM(J243:K243)</f>
        <v>782864</v>
      </c>
    </row>
    <row r="244" spans="1:12" ht="12.75">
      <c r="A244" s="93" t="s">
        <v>12</v>
      </c>
      <c r="B244" s="94"/>
      <c r="C244" s="95" t="s">
        <v>55</v>
      </c>
      <c r="D244" s="44">
        <f aca="true" t="shared" si="46" ref="D244:K244">D243</f>
        <v>340793</v>
      </c>
      <c r="E244" s="54">
        <f t="shared" si="46"/>
        <v>0</v>
      </c>
      <c r="F244" s="44">
        <f t="shared" si="46"/>
        <v>672031</v>
      </c>
      <c r="G244" s="54">
        <f t="shared" si="46"/>
        <v>0</v>
      </c>
      <c r="H244" s="44">
        <f t="shared" si="46"/>
        <v>672031</v>
      </c>
      <c r="I244" s="54">
        <f t="shared" si="46"/>
        <v>0</v>
      </c>
      <c r="J244" s="44">
        <f t="shared" si="46"/>
        <v>782864</v>
      </c>
      <c r="K244" s="54">
        <f t="shared" si="46"/>
        <v>0</v>
      </c>
      <c r="L244" s="44">
        <f>SUM(J244:K244)</f>
        <v>782864</v>
      </c>
    </row>
    <row r="245" spans="1:12" ht="12.75">
      <c r="A245" s="93" t="s">
        <v>12</v>
      </c>
      <c r="B245" s="94"/>
      <c r="C245" s="95" t="s">
        <v>5</v>
      </c>
      <c r="D245" s="57">
        <f aca="true" t="shared" si="47" ref="D245:K245">D244+D129</f>
        <v>367656</v>
      </c>
      <c r="E245" s="57">
        <f t="shared" si="47"/>
        <v>81256</v>
      </c>
      <c r="F245" s="57">
        <f t="shared" si="47"/>
        <v>693882</v>
      </c>
      <c r="G245" s="57">
        <f t="shared" si="47"/>
        <v>70109</v>
      </c>
      <c r="H245" s="57">
        <f t="shared" si="47"/>
        <v>693882</v>
      </c>
      <c r="I245" s="57">
        <f t="shared" si="47"/>
        <v>85109</v>
      </c>
      <c r="J245" s="57">
        <f t="shared" si="47"/>
        <v>807298</v>
      </c>
      <c r="K245" s="57">
        <f t="shared" si="47"/>
        <v>83677</v>
      </c>
      <c r="L245" s="57">
        <f>SUM(J245:K245)</f>
        <v>890975</v>
      </c>
    </row>
    <row r="246" spans="1:12" ht="12.75">
      <c r="A246" s="45"/>
      <c r="B246" s="96"/>
      <c r="C246" s="109" t="s">
        <v>225</v>
      </c>
      <c r="D246" s="58"/>
      <c r="E246" s="58"/>
      <c r="F246" s="58"/>
      <c r="G246" s="58"/>
      <c r="H246" s="58"/>
      <c r="I246" s="58"/>
      <c r="J246" s="58"/>
      <c r="K246" s="58"/>
      <c r="L246" s="58"/>
    </row>
    <row r="247" spans="1:12" ht="15" customHeight="1">
      <c r="A247" s="110"/>
      <c r="B247" s="111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</row>
  </sheetData>
  <sheetProtection/>
  <autoFilter ref="A17:L247"/>
  <mergeCells count="8">
    <mergeCell ref="H16:I16"/>
    <mergeCell ref="J15:L15"/>
    <mergeCell ref="J16:L16"/>
    <mergeCell ref="D16:E16"/>
    <mergeCell ref="F16:G16"/>
    <mergeCell ref="D15:E15"/>
    <mergeCell ref="F15:G15"/>
    <mergeCell ref="H15:I15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8" useFirstPageNumber="1" horizontalDpi="600" verticalDpi="600" orientation="landscape" paperSize="9" r:id="rId3"/>
  <headerFooter alignWithMargins="0">
    <oddHeader xml:space="preserve">&amp;C   </oddHeader>
    <oddFooter>&amp;C&amp;"Times New Roman,Bold"   Vol-III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2011-03-22T06:45:22Z</cp:lastPrinted>
  <dcterms:created xsi:type="dcterms:W3CDTF">2004-06-02T16:24:36Z</dcterms:created>
  <dcterms:modified xsi:type="dcterms:W3CDTF">2011-04-01T04:15:22Z</dcterms:modified>
  <cp:category/>
  <cp:version/>
  <cp:contentType/>
  <cp:contentStatus/>
</cp:coreProperties>
</file>